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uigyodokyoto-my.sharepoint.com/personal/hitoshi_suigyodokyoto_onmicrosoft_com/Documents/ドキュメント/homepage/online/"/>
    </mc:Choice>
  </mc:AlternateContent>
  <xr:revisionPtr revIDLastSave="2" documentId="13_ncr:1_{B3CEB4D0-5E34-43D1-BB1A-F71E593353AA}" xr6:coauthVersionLast="47" xr6:coauthVersionMax="47" xr10:uidLastSave="{97B7AEDD-6024-460B-843C-DF33CBAF5FAE}"/>
  <bookViews>
    <workbookView xWindow="1470" yWindow="1470" windowWidth="2574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C7" i="1"/>
  <c r="D27" i="1" s="1"/>
  <c r="C8" i="1"/>
  <c r="D11" i="1" s="1"/>
  <c r="H77" i="1"/>
  <c r="H7" i="1"/>
  <c r="H8" i="1"/>
  <c r="D12" i="1" l="1"/>
  <c r="D28" i="1"/>
  <c r="D13" i="1" l="1"/>
  <c r="D29" i="1"/>
  <c r="D14" i="1" l="1"/>
  <c r="D30" i="1"/>
  <c r="D15" i="1" l="1"/>
  <c r="D31" i="1"/>
  <c r="D16" i="1" l="1"/>
  <c r="D32" i="1"/>
  <c r="D17" i="1" l="1"/>
  <c r="D33" i="1"/>
  <c r="D18" i="1" l="1"/>
  <c r="D34" i="1"/>
  <c r="D19" i="1" l="1"/>
  <c r="D35" i="1"/>
  <c r="D20" i="1" l="1"/>
  <c r="D36" i="1"/>
  <c r="D21" i="1" l="1"/>
  <c r="D37" i="1"/>
  <c r="D22" i="1" l="1"/>
  <c r="D38" i="1"/>
  <c r="D23" i="1" l="1"/>
  <c r="D39" i="1"/>
  <c r="D24" i="1" l="1"/>
  <c r="D40" i="1"/>
  <c r="D25" i="1" l="1"/>
  <c r="D41" i="1"/>
  <c r="D26" i="1" l="1"/>
  <c r="D42" i="1"/>
  <c r="D43" i="1" l="1"/>
  <c r="D59" i="1"/>
  <c r="D44" i="1" l="1"/>
  <c r="D60" i="1"/>
  <c r="D45" i="1" l="1"/>
  <c r="D61" i="1"/>
  <c r="D46" i="1" l="1"/>
  <c r="D62" i="1"/>
  <c r="D47" i="1" l="1"/>
  <c r="D63" i="1"/>
  <c r="D48" i="1" l="1"/>
  <c r="D64" i="1"/>
  <c r="D49" i="1" l="1"/>
  <c r="D65" i="1"/>
  <c r="D50" i="1" l="1"/>
  <c r="D66" i="1"/>
  <c r="D51" i="1" l="1"/>
  <c r="D67" i="1"/>
  <c r="D52" i="1" l="1"/>
  <c r="D68" i="1"/>
  <c r="D53" i="1" l="1"/>
  <c r="D69" i="1"/>
  <c r="D54" i="1" l="1"/>
  <c r="D70" i="1"/>
  <c r="D55" i="1" l="1"/>
  <c r="D71" i="1"/>
  <c r="D56" i="1" l="1"/>
  <c r="D72" i="1"/>
  <c r="D57" i="1" l="1"/>
  <c r="D73" i="1"/>
  <c r="D58" i="1" l="1"/>
  <c r="D74" i="1"/>
</calcChain>
</file>

<file path=xl/sharedStrings.xml><?xml version="1.0" encoding="utf-8"?>
<sst xmlns="http://schemas.openxmlformats.org/spreadsheetml/2006/main" count="156" uniqueCount="83">
  <si>
    <t>Number</t>
    <phoneticPr fontId="1"/>
  </si>
  <si>
    <t>Loc</t>
    <phoneticPr fontId="1"/>
  </si>
  <si>
    <t>Offset</t>
    <phoneticPr fontId="1"/>
  </si>
  <si>
    <t>Name</t>
    <phoneticPr fontId="1"/>
  </si>
  <si>
    <t>L</t>
    <phoneticPr fontId="1"/>
  </si>
  <si>
    <t>B</t>
    <phoneticPr fontId="1"/>
  </si>
  <si>
    <t>R</t>
    <phoneticPr fontId="1"/>
  </si>
  <si>
    <t>T</t>
    <phoneticPr fontId="1"/>
  </si>
  <si>
    <t>X</t>
    <phoneticPr fontId="1"/>
  </si>
  <si>
    <t>OffsetBaseX</t>
    <phoneticPr fontId="1"/>
  </si>
  <si>
    <t>OffsetBaseY</t>
    <phoneticPr fontId="1"/>
  </si>
  <si>
    <t>PINsX</t>
    <phoneticPr fontId="1"/>
  </si>
  <si>
    <t>PINsY</t>
    <phoneticPr fontId="1"/>
  </si>
  <si>
    <t>Y</t>
    <phoneticPr fontId="1"/>
  </si>
  <si>
    <t>VER:82</t>
  </si>
  <si>
    <t>TYPE:GEN,FB:0</t>
  </si>
  <si>
    <t>R:U</t>
  </si>
  <si>
    <t>+BSCH3_DATA_V.1.0</t>
    <phoneticPr fontId="1"/>
  </si>
  <si>
    <t>+COMPONENT</t>
    <phoneticPr fontId="1"/>
  </si>
  <si>
    <t>+BSCH3_LIB_V.1.0</t>
    <phoneticPr fontId="1"/>
  </si>
  <si>
    <t>NOTE:,MFR:,MFRPN:,PKG:,-COMP</t>
  </si>
  <si>
    <t>-BSCH3_LIB_V.1.0</t>
    <phoneticPr fontId="1"/>
  </si>
  <si>
    <t>-BSCH3_DATA_V.1.0</t>
    <phoneticPr fontId="1"/>
  </si>
  <si>
    <t>FT2232HL</t>
    <phoneticPr fontId="1"/>
  </si>
  <si>
    <t>GND</t>
    <phoneticPr fontId="1"/>
  </si>
  <si>
    <t>OSCI</t>
    <phoneticPr fontId="1"/>
  </si>
  <si>
    <t>OSCO</t>
    <phoneticPr fontId="1"/>
  </si>
  <si>
    <t>VPHY</t>
    <phoneticPr fontId="1"/>
  </si>
  <si>
    <t>REF</t>
    <phoneticPr fontId="1"/>
  </si>
  <si>
    <t>VM</t>
    <phoneticPr fontId="1"/>
  </si>
  <si>
    <t>DP</t>
    <phoneticPr fontId="1"/>
  </si>
  <si>
    <t>VPLL</t>
    <phoneticPr fontId="1"/>
  </si>
  <si>
    <t>AGND</t>
    <phoneticPr fontId="1"/>
  </si>
  <si>
    <t>VCORE</t>
    <phoneticPr fontId="1"/>
  </si>
  <si>
    <t>TEST</t>
    <phoneticPr fontId="1"/>
  </si>
  <si>
    <t>RESET#</t>
    <phoneticPr fontId="1"/>
  </si>
  <si>
    <t>ADBUS0</t>
    <phoneticPr fontId="1"/>
  </si>
  <si>
    <t>ADBUS1</t>
    <phoneticPr fontId="1"/>
  </si>
  <si>
    <t>ADBUS2</t>
  </si>
  <si>
    <t>ADBUS3</t>
  </si>
  <si>
    <t>ADBUS6</t>
  </si>
  <si>
    <t>ADBUS7</t>
  </si>
  <si>
    <t>ADBUS4</t>
    <phoneticPr fontId="1"/>
  </si>
  <si>
    <t>ADBUS5</t>
    <phoneticPr fontId="1"/>
  </si>
  <si>
    <t>VCCIO</t>
    <phoneticPr fontId="1"/>
  </si>
  <si>
    <t>ACBUS0</t>
    <phoneticPr fontId="1"/>
  </si>
  <si>
    <t>ACBUS1</t>
    <phoneticPr fontId="1"/>
  </si>
  <si>
    <t>ACBUS2</t>
  </si>
  <si>
    <t>ACBUS3</t>
  </si>
  <si>
    <t>ACBUS4</t>
  </si>
  <si>
    <t>ACBUS5</t>
    <phoneticPr fontId="1"/>
  </si>
  <si>
    <t>ACBUS6</t>
    <phoneticPr fontId="1"/>
  </si>
  <si>
    <t>ACBUS7</t>
    <phoneticPr fontId="1"/>
  </si>
  <si>
    <t>SUSPEND#</t>
    <phoneticPr fontId="1"/>
  </si>
  <si>
    <t>BDBUS0</t>
    <phoneticPr fontId="1"/>
  </si>
  <si>
    <t>BDBUS1</t>
    <phoneticPr fontId="1"/>
  </si>
  <si>
    <t>BDBUS2</t>
  </si>
  <si>
    <t>BDBUS3</t>
  </si>
  <si>
    <t>BDBUS4</t>
    <phoneticPr fontId="1"/>
  </si>
  <si>
    <t>BDBUS5</t>
    <phoneticPr fontId="1"/>
  </si>
  <si>
    <t>BDBUS6</t>
  </si>
  <si>
    <t>BDBUS7</t>
  </si>
  <si>
    <t>BCBUS0</t>
    <phoneticPr fontId="1"/>
  </si>
  <si>
    <t>BCBUS1</t>
    <phoneticPr fontId="1"/>
  </si>
  <si>
    <t>BCBUS2</t>
    <phoneticPr fontId="1"/>
  </si>
  <si>
    <t>BCBUS3</t>
  </si>
  <si>
    <t>BCBUS4</t>
  </si>
  <si>
    <t>VREGOUT</t>
    <phoneticPr fontId="1"/>
  </si>
  <si>
    <t>VREGIN</t>
    <phoneticPr fontId="1"/>
  </si>
  <si>
    <t>BCBUS5</t>
    <phoneticPr fontId="1"/>
  </si>
  <si>
    <t>BCBUS6</t>
    <phoneticPr fontId="1"/>
  </si>
  <si>
    <t>BCBUS7</t>
    <phoneticPr fontId="1"/>
  </si>
  <si>
    <t>PWREN#</t>
    <phoneticPr fontId="1"/>
  </si>
  <si>
    <t>EEDATA</t>
    <phoneticPr fontId="1"/>
  </si>
  <si>
    <t>EECLK</t>
    <phoneticPr fontId="1"/>
  </si>
  <si>
    <t>EECS</t>
    <phoneticPr fontId="1"/>
  </si>
  <si>
    <t>Set PIN name</t>
    <phoneticPr fontId="1"/>
  </si>
  <si>
    <t>&lt;- Set Component NAME</t>
    <phoneticPr fontId="1"/>
  </si>
  <si>
    <t>&lt;- X size ODD value</t>
    <phoneticPr fontId="1"/>
  </si>
  <si>
    <t>&lt;- Y size ODD value</t>
    <phoneticPr fontId="1"/>
  </si>
  <si>
    <t xml:space="preserve">Paste on BSch3V   </t>
    <phoneticPr fontId="1"/>
  </si>
  <si>
    <t>QFP64 Component Generator  for BSch3V</t>
    <phoneticPr fontId="1"/>
  </si>
  <si>
    <t>Copy  H Column and-&gt;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</si>
</sst>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  <font>
      <b/>
      <i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quotePrefix="1"/>
    <xf numFmtId="0" fontId="0" fillId="2" borderId="1" xfId="0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33" zoomScale="85" zoomScaleNormal="85" workbookViewId="0">
      <selection activeCell="H33" sqref="H1:H1048576"/>
    </sheetView>
  </sheetViews>
  <sheetFormatPr defaultRowHeight="18.75"/>
  <cols>
    <col min="2" max="2" width="11.75" customWidth="1"/>
    <col min="3" max="3" width="14.625" customWidth="1"/>
    <col min="5" max="5" width="16" customWidth="1"/>
    <col min="6" max="6" width="18.875" customWidth="1"/>
    <col min="8" max="8" width="54.75" customWidth="1"/>
  </cols>
  <sheetData>
    <row r="1" spans="1:8" ht="24">
      <c r="A1" s="6" t="s">
        <v>81</v>
      </c>
    </row>
    <row r="2" spans="1:8">
      <c r="B2" s="1" t="s">
        <v>3</v>
      </c>
      <c r="C2" s="3" t="s">
        <v>23</v>
      </c>
      <c r="D2" s="4" t="s">
        <v>77</v>
      </c>
    </row>
    <row r="3" spans="1:8">
      <c r="B3" s="1" t="s">
        <v>8</v>
      </c>
      <c r="C3" s="3">
        <v>25</v>
      </c>
      <c r="D3" s="4" t="s">
        <v>78</v>
      </c>
      <c r="G3" s="5" t="s">
        <v>82</v>
      </c>
      <c r="H3" s="2" t="s">
        <v>17</v>
      </c>
    </row>
    <row r="4" spans="1:8">
      <c r="B4" s="1" t="s">
        <v>13</v>
      </c>
      <c r="C4" s="3">
        <v>25</v>
      </c>
      <c r="D4" s="4" t="s">
        <v>79</v>
      </c>
      <c r="G4" s="5" t="s">
        <v>80</v>
      </c>
      <c r="H4" s="2" t="s">
        <v>18</v>
      </c>
    </row>
    <row r="5" spans="1:8">
      <c r="B5" s="1" t="s">
        <v>11</v>
      </c>
      <c r="C5" s="1">
        <v>16</v>
      </c>
      <c r="H5" s="2" t="s">
        <v>19</v>
      </c>
    </row>
    <row r="6" spans="1:8">
      <c r="B6" s="1" t="s">
        <v>12</v>
      </c>
      <c r="C6" s="1">
        <v>16</v>
      </c>
      <c r="H6" t="s">
        <v>14</v>
      </c>
    </row>
    <row r="7" spans="1:8">
      <c r="B7" s="1" t="s">
        <v>9</v>
      </c>
      <c r="C7" s="1">
        <f>CEILING((C3-(C5-1))/2,1)</f>
        <v>5</v>
      </c>
      <c r="H7" s="2" t="str">
        <f>"+COMP,N:"&amp;C2</f>
        <v>+COMP,N:FT2232HL</v>
      </c>
    </row>
    <row r="8" spans="1:8">
      <c r="B8" s="1" t="s">
        <v>10</v>
      </c>
      <c r="C8" s="1">
        <f>CEILING((C4-(C6-1))/2,1)</f>
        <v>5</v>
      </c>
      <c r="H8" t="str">
        <f>"X:"&amp;C3&amp;",Y:"&amp;C4&amp;",B:1"</f>
        <v>X:25,Y:25,B:1</v>
      </c>
    </row>
    <row r="9" spans="1:8">
      <c r="E9" s="4" t="s">
        <v>76</v>
      </c>
      <c r="H9" t="s">
        <v>15</v>
      </c>
    </row>
    <row r="10" spans="1:8">
      <c r="B10" s="1" t="s">
        <v>0</v>
      </c>
      <c r="C10" s="1" t="s">
        <v>1</v>
      </c>
      <c r="D10" s="1" t="s">
        <v>2</v>
      </c>
      <c r="E10" s="1" t="s">
        <v>3</v>
      </c>
      <c r="H10" t="s">
        <v>16</v>
      </c>
    </row>
    <row r="11" spans="1:8">
      <c r="B11" s="1">
        <v>1</v>
      </c>
      <c r="C11" s="1" t="s">
        <v>4</v>
      </c>
      <c r="D11" s="1">
        <f>C8</f>
        <v>5</v>
      </c>
      <c r="E11" s="3" t="s">
        <v>24</v>
      </c>
      <c r="H11" t="str">
        <f>"+PIN,N:"&amp;E11&amp;",DF:FFFFFFFF,L:"&amp;C11&amp;D11&amp;",T:,M:"&amp;B11&amp;",-PIN"</f>
        <v>+PIN,N:GND,DF:FFFFFFFF,L:L5,T:,M:1,-PIN</v>
      </c>
    </row>
    <row r="12" spans="1:8">
      <c r="B12" s="1">
        <v>2</v>
      </c>
      <c r="C12" s="1" t="s">
        <v>4</v>
      </c>
      <c r="D12" s="1">
        <f>D11+1</f>
        <v>6</v>
      </c>
      <c r="E12" s="3" t="s">
        <v>25</v>
      </c>
      <c r="H12" t="str">
        <f t="shared" ref="H12:H74" si="0">"+PIN,N:"&amp;E12&amp;",DF:FFFFFFFF,L:"&amp;C12&amp;D12&amp;",T:,M:"&amp;B12&amp;",-PIN"</f>
        <v>+PIN,N:OSCI,DF:FFFFFFFF,L:L6,T:,M:2,-PIN</v>
      </c>
    </row>
    <row r="13" spans="1:8">
      <c r="B13" s="1">
        <v>3</v>
      </c>
      <c r="C13" s="1" t="s">
        <v>4</v>
      </c>
      <c r="D13" s="1">
        <f t="shared" ref="D13:D42" si="1">D12+1</f>
        <v>7</v>
      </c>
      <c r="E13" s="3" t="s">
        <v>26</v>
      </c>
      <c r="H13" t="str">
        <f t="shared" si="0"/>
        <v>+PIN,N:OSCO,DF:FFFFFFFF,L:L7,T:,M:3,-PIN</v>
      </c>
    </row>
    <row r="14" spans="1:8">
      <c r="B14" s="1">
        <v>4</v>
      </c>
      <c r="C14" s="1" t="s">
        <v>4</v>
      </c>
      <c r="D14" s="1">
        <f t="shared" si="1"/>
        <v>8</v>
      </c>
      <c r="E14" s="3" t="s">
        <v>27</v>
      </c>
      <c r="H14" t="str">
        <f t="shared" si="0"/>
        <v>+PIN,N:VPHY,DF:FFFFFFFF,L:L8,T:,M:4,-PIN</v>
      </c>
    </row>
    <row r="15" spans="1:8">
      <c r="B15" s="1">
        <v>5</v>
      </c>
      <c r="C15" s="1" t="s">
        <v>4</v>
      </c>
      <c r="D15" s="1">
        <f t="shared" si="1"/>
        <v>9</v>
      </c>
      <c r="E15" s="3" t="s">
        <v>24</v>
      </c>
      <c r="H15" t="str">
        <f t="shared" si="0"/>
        <v>+PIN,N:GND,DF:FFFFFFFF,L:L9,T:,M:5,-PIN</v>
      </c>
    </row>
    <row r="16" spans="1:8">
      <c r="B16" s="1">
        <v>6</v>
      </c>
      <c r="C16" s="1" t="s">
        <v>4</v>
      </c>
      <c r="D16" s="1">
        <f t="shared" si="1"/>
        <v>10</v>
      </c>
      <c r="E16" s="3" t="s">
        <v>28</v>
      </c>
      <c r="H16" t="str">
        <f t="shared" si="0"/>
        <v>+PIN,N:REF,DF:FFFFFFFF,L:L10,T:,M:6,-PIN</v>
      </c>
    </row>
    <row r="17" spans="2:8">
      <c r="B17" s="1">
        <v>7</v>
      </c>
      <c r="C17" s="1" t="s">
        <v>4</v>
      </c>
      <c r="D17" s="1">
        <f t="shared" si="1"/>
        <v>11</v>
      </c>
      <c r="E17" s="3" t="s">
        <v>29</v>
      </c>
      <c r="H17" t="str">
        <f t="shared" si="0"/>
        <v>+PIN,N:VM,DF:FFFFFFFF,L:L11,T:,M:7,-PIN</v>
      </c>
    </row>
    <row r="18" spans="2:8">
      <c r="B18" s="1">
        <v>8</v>
      </c>
      <c r="C18" s="1" t="s">
        <v>4</v>
      </c>
      <c r="D18" s="1">
        <f t="shared" si="1"/>
        <v>12</v>
      </c>
      <c r="E18" s="3" t="s">
        <v>30</v>
      </c>
      <c r="H18" t="str">
        <f t="shared" si="0"/>
        <v>+PIN,N:DP,DF:FFFFFFFF,L:L12,T:,M:8,-PIN</v>
      </c>
    </row>
    <row r="19" spans="2:8">
      <c r="B19" s="1">
        <v>9</v>
      </c>
      <c r="C19" s="1" t="s">
        <v>4</v>
      </c>
      <c r="D19" s="1">
        <f t="shared" si="1"/>
        <v>13</v>
      </c>
      <c r="E19" s="3" t="s">
        <v>31</v>
      </c>
      <c r="H19" t="str">
        <f t="shared" si="0"/>
        <v>+PIN,N:VPLL,DF:FFFFFFFF,L:L13,T:,M:9,-PIN</v>
      </c>
    </row>
    <row r="20" spans="2:8">
      <c r="B20" s="1">
        <v>10</v>
      </c>
      <c r="C20" s="1" t="s">
        <v>4</v>
      </c>
      <c r="D20" s="1">
        <f t="shared" si="1"/>
        <v>14</v>
      </c>
      <c r="E20" s="3" t="s">
        <v>32</v>
      </c>
      <c r="H20" t="str">
        <f t="shared" si="0"/>
        <v>+PIN,N:AGND,DF:FFFFFFFF,L:L14,T:,M:10,-PIN</v>
      </c>
    </row>
    <row r="21" spans="2:8">
      <c r="B21" s="1">
        <v>11</v>
      </c>
      <c r="C21" s="1" t="s">
        <v>4</v>
      </c>
      <c r="D21" s="1">
        <f t="shared" si="1"/>
        <v>15</v>
      </c>
      <c r="E21" s="3" t="s">
        <v>24</v>
      </c>
      <c r="H21" t="str">
        <f t="shared" si="0"/>
        <v>+PIN,N:GND,DF:FFFFFFFF,L:L15,T:,M:11,-PIN</v>
      </c>
    </row>
    <row r="22" spans="2:8">
      <c r="B22" s="1">
        <v>12</v>
      </c>
      <c r="C22" s="1" t="s">
        <v>4</v>
      </c>
      <c r="D22" s="1">
        <f t="shared" si="1"/>
        <v>16</v>
      </c>
      <c r="E22" s="3" t="s">
        <v>33</v>
      </c>
      <c r="H22" t="str">
        <f t="shared" si="0"/>
        <v>+PIN,N:VCORE,DF:FFFFFFFF,L:L16,T:,M:12,-PIN</v>
      </c>
    </row>
    <row r="23" spans="2:8">
      <c r="B23" s="1">
        <v>13</v>
      </c>
      <c r="C23" s="1" t="s">
        <v>4</v>
      </c>
      <c r="D23" s="1">
        <f t="shared" si="1"/>
        <v>17</v>
      </c>
      <c r="E23" s="3" t="s">
        <v>34</v>
      </c>
      <c r="H23" t="str">
        <f t="shared" si="0"/>
        <v>+PIN,N:TEST,DF:FFFFFFFF,L:L17,T:,M:13,-PIN</v>
      </c>
    </row>
    <row r="24" spans="2:8">
      <c r="B24" s="1">
        <v>14</v>
      </c>
      <c r="C24" s="1" t="s">
        <v>4</v>
      </c>
      <c r="D24" s="1">
        <f t="shared" si="1"/>
        <v>18</v>
      </c>
      <c r="E24" s="3" t="s">
        <v>35</v>
      </c>
      <c r="H24" t="str">
        <f t="shared" si="0"/>
        <v>+PIN,N:RESET#,DF:FFFFFFFF,L:L18,T:,M:14,-PIN</v>
      </c>
    </row>
    <row r="25" spans="2:8">
      <c r="B25" s="1">
        <v>15</v>
      </c>
      <c r="C25" s="1" t="s">
        <v>4</v>
      </c>
      <c r="D25" s="1">
        <f t="shared" si="1"/>
        <v>19</v>
      </c>
      <c r="E25" s="3" t="s">
        <v>24</v>
      </c>
      <c r="H25" t="str">
        <f t="shared" si="0"/>
        <v>+PIN,N:GND,DF:FFFFFFFF,L:L19,T:,M:15,-PIN</v>
      </c>
    </row>
    <row r="26" spans="2:8">
      <c r="B26" s="1">
        <v>16</v>
      </c>
      <c r="C26" s="1" t="s">
        <v>4</v>
      </c>
      <c r="D26" s="1">
        <f t="shared" si="1"/>
        <v>20</v>
      </c>
      <c r="E26" s="3" t="s">
        <v>36</v>
      </c>
      <c r="H26" t="str">
        <f t="shared" si="0"/>
        <v>+PIN,N:ADBUS0,DF:FFFFFFFF,L:L20,T:,M:16,-PIN</v>
      </c>
    </row>
    <row r="27" spans="2:8">
      <c r="B27" s="1">
        <v>17</v>
      </c>
      <c r="C27" s="1" t="s">
        <v>5</v>
      </c>
      <c r="D27" s="1">
        <f>C7</f>
        <v>5</v>
      </c>
      <c r="E27" s="3" t="s">
        <v>37</v>
      </c>
      <c r="H27" t="str">
        <f t="shared" si="0"/>
        <v>+PIN,N:ADBUS1,DF:FFFFFFFF,L:B5,T:,M:17,-PIN</v>
      </c>
    </row>
    <row r="28" spans="2:8">
      <c r="B28" s="1">
        <v>18</v>
      </c>
      <c r="C28" s="1" t="s">
        <v>5</v>
      </c>
      <c r="D28" s="1">
        <f t="shared" si="1"/>
        <v>6</v>
      </c>
      <c r="E28" s="3" t="s">
        <v>38</v>
      </c>
      <c r="H28" t="str">
        <f t="shared" si="0"/>
        <v>+PIN,N:ADBUS2,DF:FFFFFFFF,L:B6,T:,M:18,-PIN</v>
      </c>
    </row>
    <row r="29" spans="2:8">
      <c r="B29" s="1">
        <v>19</v>
      </c>
      <c r="C29" s="1" t="s">
        <v>5</v>
      </c>
      <c r="D29" s="1">
        <f t="shared" si="1"/>
        <v>7</v>
      </c>
      <c r="E29" s="3" t="s">
        <v>39</v>
      </c>
      <c r="H29" t="str">
        <f t="shared" si="0"/>
        <v>+PIN,N:ADBUS3,DF:FFFFFFFF,L:B7,T:,M:19,-PIN</v>
      </c>
    </row>
    <row r="30" spans="2:8">
      <c r="B30" s="1">
        <v>20</v>
      </c>
      <c r="C30" s="1" t="s">
        <v>5</v>
      </c>
      <c r="D30" s="1">
        <f t="shared" si="1"/>
        <v>8</v>
      </c>
      <c r="E30" s="3" t="s">
        <v>44</v>
      </c>
      <c r="H30" t="str">
        <f t="shared" si="0"/>
        <v>+PIN,N:VCCIO,DF:FFFFFFFF,L:B8,T:,M:20,-PIN</v>
      </c>
    </row>
    <row r="31" spans="2:8">
      <c r="B31" s="1">
        <v>21</v>
      </c>
      <c r="C31" s="1" t="s">
        <v>5</v>
      </c>
      <c r="D31" s="1">
        <f t="shared" si="1"/>
        <v>9</v>
      </c>
      <c r="E31" s="3" t="s">
        <v>42</v>
      </c>
      <c r="H31" t="str">
        <f t="shared" si="0"/>
        <v>+PIN,N:ADBUS4,DF:FFFFFFFF,L:B9,T:,M:21,-PIN</v>
      </c>
    </row>
    <row r="32" spans="2:8">
      <c r="B32" s="1">
        <v>22</v>
      </c>
      <c r="C32" s="1" t="s">
        <v>5</v>
      </c>
      <c r="D32" s="1">
        <f t="shared" si="1"/>
        <v>10</v>
      </c>
      <c r="E32" s="3" t="s">
        <v>43</v>
      </c>
      <c r="H32" t="str">
        <f t="shared" si="0"/>
        <v>+PIN,N:ADBUS5,DF:FFFFFFFF,L:B10,T:,M:22,-PIN</v>
      </c>
    </row>
    <row r="33" spans="2:8">
      <c r="B33" s="1">
        <v>23</v>
      </c>
      <c r="C33" s="1" t="s">
        <v>5</v>
      </c>
      <c r="D33" s="1">
        <f t="shared" si="1"/>
        <v>11</v>
      </c>
      <c r="E33" s="3" t="s">
        <v>40</v>
      </c>
      <c r="H33" t="str">
        <f t="shared" si="0"/>
        <v>+PIN,N:ADBUS6,DF:FFFFFFFF,L:B11,T:,M:23,-PIN</v>
      </c>
    </row>
    <row r="34" spans="2:8">
      <c r="B34" s="1">
        <v>24</v>
      </c>
      <c r="C34" s="1" t="s">
        <v>5</v>
      </c>
      <c r="D34" s="1">
        <f t="shared" si="1"/>
        <v>12</v>
      </c>
      <c r="E34" s="3" t="s">
        <v>41</v>
      </c>
      <c r="H34" t="str">
        <f t="shared" si="0"/>
        <v>+PIN,N:ADBUS7,DF:FFFFFFFF,L:B12,T:,M:24,-PIN</v>
      </c>
    </row>
    <row r="35" spans="2:8">
      <c r="B35" s="1">
        <v>25</v>
      </c>
      <c r="C35" s="1" t="s">
        <v>5</v>
      </c>
      <c r="D35" s="1">
        <f t="shared" si="1"/>
        <v>13</v>
      </c>
      <c r="E35" s="3" t="s">
        <v>24</v>
      </c>
      <c r="H35" t="str">
        <f t="shared" si="0"/>
        <v>+PIN,N:GND,DF:FFFFFFFF,L:B13,T:,M:25,-PIN</v>
      </c>
    </row>
    <row r="36" spans="2:8">
      <c r="B36" s="1">
        <v>26</v>
      </c>
      <c r="C36" s="1" t="s">
        <v>5</v>
      </c>
      <c r="D36" s="1">
        <f t="shared" si="1"/>
        <v>14</v>
      </c>
      <c r="E36" s="3" t="s">
        <v>45</v>
      </c>
      <c r="H36" t="str">
        <f t="shared" si="0"/>
        <v>+PIN,N:ACBUS0,DF:FFFFFFFF,L:B14,T:,M:26,-PIN</v>
      </c>
    </row>
    <row r="37" spans="2:8">
      <c r="B37" s="1">
        <v>27</v>
      </c>
      <c r="C37" s="1" t="s">
        <v>5</v>
      </c>
      <c r="D37" s="1">
        <f t="shared" si="1"/>
        <v>15</v>
      </c>
      <c r="E37" s="3" t="s">
        <v>46</v>
      </c>
      <c r="H37" t="str">
        <f t="shared" si="0"/>
        <v>+PIN,N:ACBUS1,DF:FFFFFFFF,L:B15,T:,M:27,-PIN</v>
      </c>
    </row>
    <row r="38" spans="2:8">
      <c r="B38" s="1">
        <v>28</v>
      </c>
      <c r="C38" s="1" t="s">
        <v>5</v>
      </c>
      <c r="D38" s="1">
        <f t="shared" si="1"/>
        <v>16</v>
      </c>
      <c r="E38" s="3" t="s">
        <v>47</v>
      </c>
      <c r="H38" t="str">
        <f t="shared" si="0"/>
        <v>+PIN,N:ACBUS2,DF:FFFFFFFF,L:B16,T:,M:28,-PIN</v>
      </c>
    </row>
    <row r="39" spans="2:8">
      <c r="B39" s="1">
        <v>29</v>
      </c>
      <c r="C39" s="1" t="s">
        <v>5</v>
      </c>
      <c r="D39" s="1">
        <f t="shared" si="1"/>
        <v>17</v>
      </c>
      <c r="E39" s="3" t="s">
        <v>48</v>
      </c>
      <c r="H39" t="str">
        <f t="shared" si="0"/>
        <v>+PIN,N:ACBUS3,DF:FFFFFFFF,L:B17,T:,M:29,-PIN</v>
      </c>
    </row>
    <row r="40" spans="2:8">
      <c r="B40" s="1">
        <v>30</v>
      </c>
      <c r="C40" s="1" t="s">
        <v>5</v>
      </c>
      <c r="D40" s="1">
        <f t="shared" si="1"/>
        <v>18</v>
      </c>
      <c r="E40" s="3" t="s">
        <v>49</v>
      </c>
      <c r="H40" t="str">
        <f t="shared" si="0"/>
        <v>+PIN,N:ACBUS4,DF:FFFFFFFF,L:B18,T:,M:30,-PIN</v>
      </c>
    </row>
    <row r="41" spans="2:8">
      <c r="B41" s="1">
        <v>31</v>
      </c>
      <c r="C41" s="1" t="s">
        <v>5</v>
      </c>
      <c r="D41" s="1">
        <f t="shared" si="1"/>
        <v>19</v>
      </c>
      <c r="E41" s="3" t="s">
        <v>44</v>
      </c>
      <c r="H41" t="str">
        <f t="shared" si="0"/>
        <v>+PIN,N:VCCIO,DF:FFFFFFFF,L:B19,T:,M:31,-PIN</v>
      </c>
    </row>
    <row r="42" spans="2:8">
      <c r="B42" s="1">
        <v>32</v>
      </c>
      <c r="C42" s="1" t="s">
        <v>5</v>
      </c>
      <c r="D42" s="1">
        <f t="shared" si="1"/>
        <v>20</v>
      </c>
      <c r="E42" s="3" t="s">
        <v>50</v>
      </c>
      <c r="H42" t="str">
        <f t="shared" si="0"/>
        <v>+PIN,N:ACBUS5,DF:FFFFFFFF,L:B20,T:,M:32,-PIN</v>
      </c>
    </row>
    <row r="43" spans="2:8">
      <c r="B43" s="1">
        <v>33</v>
      </c>
      <c r="C43" s="1" t="s">
        <v>6</v>
      </c>
      <c r="D43" s="1">
        <f>D26</f>
        <v>20</v>
      </c>
      <c r="E43" s="3" t="s">
        <v>51</v>
      </c>
      <c r="H43" t="str">
        <f t="shared" si="0"/>
        <v>+PIN,N:ACBUS6,DF:FFFFFFFF,L:R20,T:,M:33,-PIN</v>
      </c>
    </row>
    <row r="44" spans="2:8">
      <c r="B44" s="1">
        <v>34</v>
      </c>
      <c r="C44" s="1" t="s">
        <v>6</v>
      </c>
      <c r="D44" s="1">
        <f>D43-1</f>
        <v>19</v>
      </c>
      <c r="E44" s="3" t="s">
        <v>52</v>
      </c>
      <c r="H44" t="str">
        <f t="shared" si="0"/>
        <v>+PIN,N:ACBUS7,DF:FFFFFFFF,L:R19,T:,M:34,-PIN</v>
      </c>
    </row>
    <row r="45" spans="2:8">
      <c r="B45" s="1">
        <v>35</v>
      </c>
      <c r="C45" s="1" t="s">
        <v>6</v>
      </c>
      <c r="D45" s="1">
        <f t="shared" ref="D45:D58" si="2">D44-1</f>
        <v>18</v>
      </c>
      <c r="E45" s="3" t="s">
        <v>24</v>
      </c>
      <c r="H45" t="str">
        <f t="shared" si="0"/>
        <v>+PIN,N:GND,DF:FFFFFFFF,L:R18,T:,M:35,-PIN</v>
      </c>
    </row>
    <row r="46" spans="2:8">
      <c r="B46" s="1">
        <v>36</v>
      </c>
      <c r="C46" s="1" t="s">
        <v>6</v>
      </c>
      <c r="D46" s="1">
        <f t="shared" si="2"/>
        <v>17</v>
      </c>
      <c r="E46" s="3" t="s">
        <v>53</v>
      </c>
      <c r="H46" t="str">
        <f t="shared" si="0"/>
        <v>+PIN,N:SUSPEND#,DF:FFFFFFFF,L:R17,T:,M:36,-PIN</v>
      </c>
    </row>
    <row r="47" spans="2:8">
      <c r="B47" s="1">
        <v>37</v>
      </c>
      <c r="C47" s="1" t="s">
        <v>6</v>
      </c>
      <c r="D47" s="1">
        <f t="shared" si="2"/>
        <v>16</v>
      </c>
      <c r="E47" s="3" t="s">
        <v>33</v>
      </c>
      <c r="H47" t="str">
        <f t="shared" si="0"/>
        <v>+PIN,N:VCORE,DF:FFFFFFFF,L:R16,T:,M:37,-PIN</v>
      </c>
    </row>
    <row r="48" spans="2:8">
      <c r="B48" s="1">
        <v>38</v>
      </c>
      <c r="C48" s="1" t="s">
        <v>6</v>
      </c>
      <c r="D48" s="1">
        <f t="shared" si="2"/>
        <v>15</v>
      </c>
      <c r="E48" s="3" t="s">
        <v>54</v>
      </c>
      <c r="H48" t="str">
        <f t="shared" si="0"/>
        <v>+PIN,N:BDBUS0,DF:FFFFFFFF,L:R15,T:,M:38,-PIN</v>
      </c>
    </row>
    <row r="49" spans="2:8">
      <c r="B49" s="1">
        <v>39</v>
      </c>
      <c r="C49" s="1" t="s">
        <v>6</v>
      </c>
      <c r="D49" s="1">
        <f t="shared" si="2"/>
        <v>14</v>
      </c>
      <c r="E49" s="3" t="s">
        <v>55</v>
      </c>
      <c r="H49" t="str">
        <f t="shared" si="0"/>
        <v>+PIN,N:BDBUS1,DF:FFFFFFFF,L:R14,T:,M:39,-PIN</v>
      </c>
    </row>
    <row r="50" spans="2:8">
      <c r="B50" s="1">
        <v>40</v>
      </c>
      <c r="C50" s="1" t="s">
        <v>6</v>
      </c>
      <c r="D50" s="1">
        <f t="shared" si="2"/>
        <v>13</v>
      </c>
      <c r="E50" s="3" t="s">
        <v>56</v>
      </c>
      <c r="H50" t="str">
        <f t="shared" si="0"/>
        <v>+PIN,N:BDBUS2,DF:FFFFFFFF,L:R13,T:,M:40,-PIN</v>
      </c>
    </row>
    <row r="51" spans="2:8">
      <c r="B51" s="1">
        <v>41</v>
      </c>
      <c r="C51" s="1" t="s">
        <v>6</v>
      </c>
      <c r="D51" s="1">
        <f t="shared" si="2"/>
        <v>12</v>
      </c>
      <c r="E51" s="3" t="s">
        <v>57</v>
      </c>
      <c r="H51" t="str">
        <f t="shared" si="0"/>
        <v>+PIN,N:BDBUS3,DF:FFFFFFFF,L:R12,T:,M:41,-PIN</v>
      </c>
    </row>
    <row r="52" spans="2:8">
      <c r="B52" s="1">
        <v>42</v>
      </c>
      <c r="C52" s="1" t="s">
        <v>6</v>
      </c>
      <c r="D52" s="1">
        <f t="shared" si="2"/>
        <v>11</v>
      </c>
      <c r="E52" s="3" t="s">
        <v>44</v>
      </c>
      <c r="H52" t="str">
        <f t="shared" si="0"/>
        <v>+PIN,N:VCCIO,DF:FFFFFFFF,L:R11,T:,M:42,-PIN</v>
      </c>
    </row>
    <row r="53" spans="2:8">
      <c r="B53" s="1">
        <v>43</v>
      </c>
      <c r="C53" s="1" t="s">
        <v>6</v>
      </c>
      <c r="D53" s="1">
        <f t="shared" si="2"/>
        <v>10</v>
      </c>
      <c r="E53" s="3" t="s">
        <v>58</v>
      </c>
      <c r="H53" t="str">
        <f t="shared" si="0"/>
        <v>+PIN,N:BDBUS4,DF:FFFFFFFF,L:R10,T:,M:43,-PIN</v>
      </c>
    </row>
    <row r="54" spans="2:8">
      <c r="B54" s="1">
        <v>44</v>
      </c>
      <c r="C54" s="1" t="s">
        <v>6</v>
      </c>
      <c r="D54" s="1">
        <f t="shared" si="2"/>
        <v>9</v>
      </c>
      <c r="E54" s="3" t="s">
        <v>59</v>
      </c>
      <c r="H54" t="str">
        <f t="shared" si="0"/>
        <v>+PIN,N:BDBUS5,DF:FFFFFFFF,L:R9,T:,M:44,-PIN</v>
      </c>
    </row>
    <row r="55" spans="2:8">
      <c r="B55" s="1">
        <v>45</v>
      </c>
      <c r="C55" s="1" t="s">
        <v>6</v>
      </c>
      <c r="D55" s="1">
        <f t="shared" si="2"/>
        <v>8</v>
      </c>
      <c r="E55" s="3" t="s">
        <v>60</v>
      </c>
      <c r="H55" t="str">
        <f t="shared" si="0"/>
        <v>+PIN,N:BDBUS6,DF:FFFFFFFF,L:R8,T:,M:45,-PIN</v>
      </c>
    </row>
    <row r="56" spans="2:8">
      <c r="B56" s="1">
        <v>46</v>
      </c>
      <c r="C56" s="1" t="s">
        <v>6</v>
      </c>
      <c r="D56" s="1">
        <f t="shared" si="2"/>
        <v>7</v>
      </c>
      <c r="E56" s="3" t="s">
        <v>61</v>
      </c>
      <c r="H56" t="str">
        <f t="shared" si="0"/>
        <v>+PIN,N:BDBUS7,DF:FFFFFFFF,L:R7,T:,M:46,-PIN</v>
      </c>
    </row>
    <row r="57" spans="2:8">
      <c r="B57" s="1">
        <v>47</v>
      </c>
      <c r="C57" s="1" t="s">
        <v>6</v>
      </c>
      <c r="D57" s="1">
        <f t="shared" si="2"/>
        <v>6</v>
      </c>
      <c r="E57" s="3" t="s">
        <v>24</v>
      </c>
      <c r="H57" t="str">
        <f t="shared" si="0"/>
        <v>+PIN,N:GND,DF:FFFFFFFF,L:R6,T:,M:47,-PIN</v>
      </c>
    </row>
    <row r="58" spans="2:8">
      <c r="B58" s="1">
        <v>48</v>
      </c>
      <c r="C58" s="1" t="s">
        <v>6</v>
      </c>
      <c r="D58" s="1">
        <f t="shared" si="2"/>
        <v>5</v>
      </c>
      <c r="E58" s="3" t="s">
        <v>62</v>
      </c>
      <c r="H58" t="str">
        <f t="shared" si="0"/>
        <v>+PIN,N:BCBUS0,DF:FFFFFFFF,L:R5,T:,M:48,-PIN</v>
      </c>
    </row>
    <row r="59" spans="2:8">
      <c r="B59" s="1">
        <v>49</v>
      </c>
      <c r="C59" s="1" t="s">
        <v>7</v>
      </c>
      <c r="D59" s="1">
        <f>D42</f>
        <v>20</v>
      </c>
      <c r="E59" s="3" t="s">
        <v>67</v>
      </c>
      <c r="H59" t="str">
        <f t="shared" si="0"/>
        <v>+PIN,N:VREGOUT,DF:FFFFFFFF,L:T20,T:,M:49,-PIN</v>
      </c>
    </row>
    <row r="60" spans="2:8">
      <c r="B60" s="1">
        <v>50</v>
      </c>
      <c r="C60" s="1" t="s">
        <v>7</v>
      </c>
      <c r="D60" s="1">
        <f>D59-1</f>
        <v>19</v>
      </c>
      <c r="E60" s="3" t="s">
        <v>68</v>
      </c>
      <c r="H60" t="str">
        <f t="shared" si="0"/>
        <v>+PIN,N:VREGIN,DF:FFFFFFFF,L:T19,T:,M:50,-PIN</v>
      </c>
    </row>
    <row r="61" spans="2:8">
      <c r="B61" s="1">
        <v>51</v>
      </c>
      <c r="C61" s="1" t="s">
        <v>7</v>
      </c>
      <c r="D61" s="1">
        <f t="shared" ref="D61:D74" si="3">D60-1</f>
        <v>18</v>
      </c>
      <c r="E61" s="3" t="s">
        <v>24</v>
      </c>
      <c r="H61" t="str">
        <f t="shared" si="0"/>
        <v>+PIN,N:GND,DF:FFFFFFFF,L:T18,T:,M:51,-PIN</v>
      </c>
    </row>
    <row r="62" spans="2:8">
      <c r="B62" s="1">
        <v>52</v>
      </c>
      <c r="C62" s="1" t="s">
        <v>7</v>
      </c>
      <c r="D62" s="1">
        <f t="shared" si="3"/>
        <v>17</v>
      </c>
      <c r="E62" s="3" t="s">
        <v>63</v>
      </c>
      <c r="H62" t="str">
        <f t="shared" si="0"/>
        <v>+PIN,N:BCBUS1,DF:FFFFFFFF,L:T17,T:,M:52,-PIN</v>
      </c>
    </row>
    <row r="63" spans="2:8">
      <c r="B63" s="1">
        <v>53</v>
      </c>
      <c r="C63" s="1" t="s">
        <v>7</v>
      </c>
      <c r="D63" s="1">
        <f t="shared" si="3"/>
        <v>16</v>
      </c>
      <c r="E63" s="3" t="s">
        <v>64</v>
      </c>
      <c r="H63" t="str">
        <f t="shared" si="0"/>
        <v>+PIN,N:BCBUS2,DF:FFFFFFFF,L:T16,T:,M:53,-PIN</v>
      </c>
    </row>
    <row r="64" spans="2:8">
      <c r="B64" s="1">
        <v>54</v>
      </c>
      <c r="C64" s="1" t="s">
        <v>7</v>
      </c>
      <c r="D64" s="1">
        <f t="shared" si="3"/>
        <v>15</v>
      </c>
      <c r="E64" s="3" t="s">
        <v>65</v>
      </c>
      <c r="H64" t="str">
        <f t="shared" si="0"/>
        <v>+PIN,N:BCBUS3,DF:FFFFFFFF,L:T15,T:,M:54,-PIN</v>
      </c>
    </row>
    <row r="65" spans="2:8">
      <c r="B65" s="1">
        <v>55</v>
      </c>
      <c r="C65" s="1" t="s">
        <v>7</v>
      </c>
      <c r="D65" s="1">
        <f t="shared" si="3"/>
        <v>14</v>
      </c>
      <c r="E65" s="3" t="s">
        <v>66</v>
      </c>
      <c r="H65" t="str">
        <f t="shared" si="0"/>
        <v>+PIN,N:BCBUS4,DF:FFFFFFFF,L:T14,T:,M:55,-PIN</v>
      </c>
    </row>
    <row r="66" spans="2:8">
      <c r="B66" s="1">
        <v>56</v>
      </c>
      <c r="C66" s="1" t="s">
        <v>7</v>
      </c>
      <c r="D66" s="1">
        <f t="shared" si="3"/>
        <v>13</v>
      </c>
      <c r="E66" s="3" t="s">
        <v>44</v>
      </c>
      <c r="H66" t="str">
        <f t="shared" si="0"/>
        <v>+PIN,N:VCCIO,DF:FFFFFFFF,L:T13,T:,M:56,-PIN</v>
      </c>
    </row>
    <row r="67" spans="2:8">
      <c r="B67" s="1">
        <v>57</v>
      </c>
      <c r="C67" s="1" t="s">
        <v>7</v>
      </c>
      <c r="D67" s="1">
        <f t="shared" si="3"/>
        <v>12</v>
      </c>
      <c r="E67" s="3" t="s">
        <v>69</v>
      </c>
      <c r="H67" t="str">
        <f t="shared" si="0"/>
        <v>+PIN,N:BCBUS5,DF:FFFFFFFF,L:T12,T:,M:57,-PIN</v>
      </c>
    </row>
    <row r="68" spans="2:8">
      <c r="B68" s="1">
        <v>58</v>
      </c>
      <c r="C68" s="1" t="s">
        <v>7</v>
      </c>
      <c r="D68" s="1">
        <f t="shared" si="3"/>
        <v>11</v>
      </c>
      <c r="E68" s="3" t="s">
        <v>70</v>
      </c>
      <c r="H68" t="str">
        <f t="shared" si="0"/>
        <v>+PIN,N:BCBUS6,DF:FFFFFFFF,L:T11,T:,M:58,-PIN</v>
      </c>
    </row>
    <row r="69" spans="2:8">
      <c r="B69" s="1">
        <v>59</v>
      </c>
      <c r="C69" s="1" t="s">
        <v>7</v>
      </c>
      <c r="D69" s="1">
        <f t="shared" si="3"/>
        <v>10</v>
      </c>
      <c r="E69" s="3" t="s">
        <v>71</v>
      </c>
      <c r="H69" t="str">
        <f t="shared" si="0"/>
        <v>+PIN,N:BCBUS7,DF:FFFFFFFF,L:T10,T:,M:59,-PIN</v>
      </c>
    </row>
    <row r="70" spans="2:8">
      <c r="B70" s="1">
        <v>60</v>
      </c>
      <c r="C70" s="1" t="s">
        <v>7</v>
      </c>
      <c r="D70" s="1">
        <f t="shared" si="3"/>
        <v>9</v>
      </c>
      <c r="E70" s="3" t="s">
        <v>72</v>
      </c>
      <c r="H70" t="str">
        <f t="shared" si="0"/>
        <v>+PIN,N:PWREN#,DF:FFFFFFFF,L:T9,T:,M:60,-PIN</v>
      </c>
    </row>
    <row r="71" spans="2:8">
      <c r="B71" s="1">
        <v>61</v>
      </c>
      <c r="C71" s="1" t="s">
        <v>7</v>
      </c>
      <c r="D71" s="1">
        <f t="shared" si="3"/>
        <v>8</v>
      </c>
      <c r="E71" s="3" t="s">
        <v>73</v>
      </c>
      <c r="H71" t="str">
        <f t="shared" si="0"/>
        <v>+PIN,N:EEDATA,DF:FFFFFFFF,L:T8,T:,M:61,-PIN</v>
      </c>
    </row>
    <row r="72" spans="2:8">
      <c r="B72" s="1">
        <v>62</v>
      </c>
      <c r="C72" s="1" t="s">
        <v>7</v>
      </c>
      <c r="D72" s="1">
        <f t="shared" si="3"/>
        <v>7</v>
      </c>
      <c r="E72" s="3" t="s">
        <v>74</v>
      </c>
      <c r="H72" t="str">
        <f t="shared" si="0"/>
        <v>+PIN,N:EECLK,DF:FFFFFFFF,L:T7,T:,M:62,-PIN</v>
      </c>
    </row>
    <row r="73" spans="2:8">
      <c r="B73" s="1">
        <v>63</v>
      </c>
      <c r="C73" s="1" t="s">
        <v>7</v>
      </c>
      <c r="D73" s="1">
        <f t="shared" si="3"/>
        <v>6</v>
      </c>
      <c r="E73" s="3" t="s">
        <v>75</v>
      </c>
      <c r="H73" t="str">
        <f t="shared" si="0"/>
        <v>+PIN,N:EECS,DF:FFFFFFFF,L:T6,T:,M:63,-PIN</v>
      </c>
    </row>
    <row r="74" spans="2:8">
      <c r="B74" s="1">
        <v>64</v>
      </c>
      <c r="C74" s="1" t="s">
        <v>7</v>
      </c>
      <c r="D74" s="1">
        <f t="shared" si="3"/>
        <v>5</v>
      </c>
      <c r="E74" s="3" t="s">
        <v>33</v>
      </c>
      <c r="H74" t="str">
        <f t="shared" si="0"/>
        <v>+PIN,N:VCORE,DF:FFFFFFFF,L:T5,T:,M:64,-PIN</v>
      </c>
    </row>
    <row r="75" spans="2:8">
      <c r="H75" t="s">
        <v>20</v>
      </c>
    </row>
    <row r="76" spans="2:8">
      <c r="H76" s="2" t="s">
        <v>21</v>
      </c>
    </row>
    <row r="77" spans="2:8">
      <c r="H77" t="str">
        <f>"L:0,X:0,Y:0,LIB:"&amp;C2&amp;",DIR:0,BLK:0,N:"&amp;C2&amp;",ND:1,NX:2,NY:20,NH:0,R:U,RD:1,RX:2,RY:10,RH:0,NOTE:,PKG:,MFR:,MFRPN:,-COMPONENT"</f>
        <v>L:0,X:0,Y:0,LIB:FT2232HL,DIR:0,BLK:0,N:FT2232HL,ND:1,NX:2,NY:20,NH:0,R:U,RD:1,RX:2,RY:10,RH:0,NOTE:,PKG:,MFR:,MFRPN:,-COMPONENT</v>
      </c>
    </row>
    <row r="78" spans="2:8">
      <c r="H78" s="2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OkadaHitoshi</cp:lastModifiedBy>
  <dcterms:created xsi:type="dcterms:W3CDTF">2015-06-05T18:19:34Z</dcterms:created>
  <dcterms:modified xsi:type="dcterms:W3CDTF">2024-06-25T13:54:43Z</dcterms:modified>
</cp:coreProperties>
</file>