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suigyodokyoto-my.sharepoint.com/personal/hitoshi_suigyodokyoto_onmicrosoft_com/Documents/ドキュメント/homepage/online/"/>
    </mc:Choice>
  </mc:AlternateContent>
  <xr:revisionPtr revIDLastSave="2" documentId="13_ncr:1_{6DC5D4E3-C281-4DE5-951B-BCE4A9119975}" xr6:coauthVersionLast="47" xr6:coauthVersionMax="47" xr10:uidLastSave="{E094ACC9-33E8-44DB-B214-2B7716BE3B08}"/>
  <bookViews>
    <workbookView xWindow="1470" yWindow="1470" windowWidth="2574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4" i="1" l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C8" i="1"/>
  <c r="C7" i="1"/>
  <c r="H157" i="1"/>
  <c r="H7" i="1" l="1"/>
  <c r="H8" i="1"/>
  <c r="D11" i="1"/>
  <c r="D47" i="1"/>
  <c r="D12" i="1" l="1"/>
  <c r="D48" i="1"/>
  <c r="D13" i="1" l="1"/>
  <c r="D49" i="1"/>
  <c r="D14" i="1" l="1"/>
  <c r="D50" i="1"/>
  <c r="D15" i="1" l="1"/>
  <c r="D51" i="1"/>
  <c r="D16" i="1" l="1"/>
  <c r="D52" i="1"/>
  <c r="D17" i="1" l="1"/>
  <c r="D53" i="1"/>
  <c r="D18" i="1" l="1"/>
  <c r="D54" i="1"/>
  <c r="D19" i="1" l="1"/>
  <c r="D55" i="1"/>
  <c r="D20" i="1" l="1"/>
  <c r="D56" i="1"/>
  <c r="D21" i="1" l="1"/>
  <c r="D57" i="1"/>
  <c r="D22" i="1" l="1"/>
  <c r="D58" i="1"/>
  <c r="D23" i="1" l="1"/>
  <c r="D59" i="1"/>
  <c r="D24" i="1" l="1"/>
  <c r="D60" i="1"/>
  <c r="D25" i="1" l="1"/>
  <c r="D61" i="1"/>
  <c r="D26" i="1" l="1"/>
  <c r="D62" i="1"/>
  <c r="D63" i="1" l="1"/>
  <c r="D27" i="1"/>
  <c r="D28" i="1" l="1"/>
  <c r="D64" i="1"/>
  <c r="D65" i="1" l="1"/>
  <c r="D29" i="1"/>
  <c r="D30" i="1" l="1"/>
  <c r="D66" i="1"/>
  <c r="D67" i="1" l="1"/>
  <c r="D31" i="1"/>
  <c r="D32" i="1" l="1"/>
  <c r="D68" i="1"/>
  <c r="D69" i="1" l="1"/>
  <c r="D33" i="1"/>
  <c r="D34" i="1" l="1"/>
  <c r="D70" i="1"/>
  <c r="D71" i="1" l="1"/>
  <c r="D35" i="1"/>
  <c r="D36" i="1" l="1"/>
  <c r="D72" i="1"/>
  <c r="D73" i="1" l="1"/>
  <c r="D37" i="1"/>
  <c r="D38" i="1" l="1"/>
  <c r="D74" i="1"/>
  <c r="D75" i="1" l="1"/>
  <c r="D39" i="1"/>
  <c r="D40" i="1" l="1"/>
  <c r="D76" i="1"/>
  <c r="D77" i="1" l="1"/>
  <c r="D41" i="1"/>
  <c r="D42" i="1" l="1"/>
  <c r="D78" i="1"/>
  <c r="D79" i="1" l="1"/>
  <c r="D43" i="1"/>
  <c r="D44" i="1" l="1"/>
  <c r="D80" i="1"/>
  <c r="D81" i="1" l="1"/>
  <c r="D45" i="1"/>
  <c r="D46" i="1" l="1"/>
  <c r="D82" i="1"/>
  <c r="D119" i="1" l="1"/>
  <c r="D83" i="1"/>
  <c r="D84" i="1" l="1"/>
  <c r="D120" i="1"/>
  <c r="D121" i="1" l="1"/>
  <c r="D85" i="1"/>
  <c r="D86" i="1" l="1"/>
  <c r="D122" i="1"/>
  <c r="D123" i="1" l="1"/>
  <c r="D87" i="1"/>
  <c r="D88" i="1" l="1"/>
  <c r="D124" i="1"/>
  <c r="D125" i="1" l="1"/>
  <c r="D89" i="1"/>
  <c r="D90" i="1" l="1"/>
  <c r="D126" i="1"/>
  <c r="D127" i="1" l="1"/>
  <c r="D91" i="1"/>
  <c r="D128" i="1" l="1"/>
  <c r="D92" i="1"/>
  <c r="D93" i="1" l="1"/>
  <c r="D129" i="1"/>
  <c r="D130" i="1" l="1"/>
  <c r="D94" i="1"/>
  <c r="D95" i="1" l="1"/>
  <c r="D131" i="1"/>
  <c r="D132" i="1" l="1"/>
  <c r="D96" i="1"/>
  <c r="D97" i="1" l="1"/>
  <c r="D133" i="1"/>
  <c r="D134" i="1" l="1"/>
  <c r="D98" i="1"/>
  <c r="D135" i="1" l="1"/>
  <c r="D99" i="1"/>
  <c r="D100" i="1" l="1"/>
  <c r="D136" i="1"/>
  <c r="D137" i="1" l="1"/>
  <c r="D101" i="1"/>
  <c r="D102" i="1" l="1"/>
  <c r="D138" i="1"/>
  <c r="D139" i="1" l="1"/>
  <c r="D103" i="1"/>
  <c r="D104" i="1" l="1"/>
  <c r="D140" i="1"/>
  <c r="D141" i="1" l="1"/>
  <c r="D105" i="1"/>
  <c r="D106" i="1" l="1"/>
  <c r="D142" i="1"/>
  <c r="D143" i="1" l="1"/>
  <c r="D107" i="1"/>
  <c r="D108" i="1" l="1"/>
  <c r="D144" i="1"/>
  <c r="D145" i="1" l="1"/>
  <c r="D109" i="1"/>
  <c r="D110" i="1" l="1"/>
  <c r="D146" i="1"/>
  <c r="D147" i="1" l="1"/>
  <c r="D111" i="1"/>
  <c r="D112" i="1" l="1"/>
  <c r="D148" i="1"/>
  <c r="D149" i="1" l="1"/>
  <c r="D113" i="1"/>
  <c r="D114" i="1" l="1"/>
  <c r="D150" i="1"/>
  <c r="D151" i="1" l="1"/>
  <c r="D115" i="1"/>
  <c r="D116" i="1" l="1"/>
  <c r="D152" i="1"/>
  <c r="D153" i="1" l="1"/>
  <c r="D117" i="1"/>
  <c r="D118" i="1" l="1"/>
  <c r="D154" i="1"/>
</calcChain>
</file>

<file path=xl/sharedStrings.xml><?xml version="1.0" encoding="utf-8"?>
<sst xmlns="http://schemas.openxmlformats.org/spreadsheetml/2006/main" count="316" uniqueCount="162">
  <si>
    <t>P72</t>
    <phoneticPr fontId="1"/>
  </si>
  <si>
    <t>P71</t>
    <phoneticPr fontId="1"/>
  </si>
  <si>
    <t>P70</t>
    <phoneticPr fontId="1"/>
  </si>
  <si>
    <t>VSS</t>
    <phoneticPr fontId="1"/>
  </si>
  <si>
    <t>P22</t>
    <phoneticPr fontId="1"/>
  </si>
  <si>
    <t>P23</t>
    <phoneticPr fontId="1"/>
  </si>
  <si>
    <t>P40</t>
    <phoneticPr fontId="1"/>
  </si>
  <si>
    <t>P46</t>
    <phoneticPr fontId="1"/>
  </si>
  <si>
    <t>P47</t>
    <phoneticPr fontId="1"/>
  </si>
  <si>
    <t>P80</t>
    <phoneticPr fontId="1"/>
  </si>
  <si>
    <t>P81</t>
    <phoneticPr fontId="1"/>
  </si>
  <si>
    <t>P82</t>
    <phoneticPr fontId="1"/>
  </si>
  <si>
    <t>P83</t>
    <phoneticPr fontId="1"/>
  </si>
  <si>
    <t>P30</t>
    <phoneticPr fontId="1"/>
  </si>
  <si>
    <t>P31</t>
    <phoneticPr fontId="1"/>
  </si>
  <si>
    <t>P50</t>
    <phoneticPr fontId="1"/>
  </si>
  <si>
    <t>P51</t>
    <phoneticPr fontId="1"/>
  </si>
  <si>
    <t>P66</t>
    <phoneticPr fontId="1"/>
  </si>
  <si>
    <t>P65</t>
    <phoneticPr fontId="1"/>
  </si>
  <si>
    <t>P60</t>
  </si>
  <si>
    <t>P77</t>
    <phoneticPr fontId="1"/>
  </si>
  <si>
    <t>P76</t>
    <phoneticPr fontId="1"/>
  </si>
  <si>
    <t>P20</t>
    <phoneticPr fontId="1"/>
  </si>
  <si>
    <t>P21</t>
    <phoneticPr fontId="1"/>
  </si>
  <si>
    <t>Number</t>
    <phoneticPr fontId="1"/>
  </si>
  <si>
    <t>Loc</t>
    <phoneticPr fontId="1"/>
  </si>
  <si>
    <t>Offset</t>
    <phoneticPr fontId="1"/>
  </si>
  <si>
    <t>Name</t>
    <phoneticPr fontId="1"/>
  </si>
  <si>
    <t>L</t>
    <phoneticPr fontId="1"/>
  </si>
  <si>
    <t>B</t>
    <phoneticPr fontId="1"/>
  </si>
  <si>
    <t>R</t>
    <phoneticPr fontId="1"/>
  </si>
  <si>
    <t>T</t>
    <phoneticPr fontId="1"/>
  </si>
  <si>
    <t>X</t>
    <phoneticPr fontId="1"/>
  </si>
  <si>
    <t>OffsetBaseX</t>
    <phoneticPr fontId="1"/>
  </si>
  <si>
    <t>OffsetBaseY</t>
    <phoneticPr fontId="1"/>
  </si>
  <si>
    <t>PINsX</t>
    <phoneticPr fontId="1"/>
  </si>
  <si>
    <t>PINsY</t>
    <phoneticPr fontId="1"/>
  </si>
  <si>
    <t>Y</t>
    <phoneticPr fontId="1"/>
  </si>
  <si>
    <t>VER:82</t>
  </si>
  <si>
    <t>TYPE:GEN,FB:0</t>
  </si>
  <si>
    <t>R:U</t>
  </si>
  <si>
    <t>+BSCH3_DATA_V.1.0</t>
    <phoneticPr fontId="1"/>
  </si>
  <si>
    <t>+COMPONENT</t>
    <phoneticPr fontId="1"/>
  </si>
  <si>
    <t>+BSCH3_LIB_V.1.0</t>
    <phoneticPr fontId="1"/>
  </si>
  <si>
    <t>NOTE:,MFR:,MFRPN:,PKG:,-COMP</t>
  </si>
  <si>
    <t>-BSCH3_LIB_V.1.0</t>
    <phoneticPr fontId="1"/>
  </si>
  <si>
    <t>-BSCH3_DATA_V.1.0</t>
    <phoneticPr fontId="1"/>
  </si>
  <si>
    <t>RX72</t>
    <phoneticPr fontId="1"/>
  </si>
  <si>
    <t>AVSS0</t>
    <phoneticPr fontId="1"/>
  </si>
  <si>
    <t>P05</t>
    <phoneticPr fontId="1"/>
  </si>
  <si>
    <t>AVCC1</t>
    <phoneticPr fontId="1"/>
  </si>
  <si>
    <t>P03</t>
    <phoneticPr fontId="1"/>
  </si>
  <si>
    <t>AVSS1</t>
    <phoneticPr fontId="1"/>
  </si>
  <si>
    <t>P02</t>
    <phoneticPr fontId="1"/>
  </si>
  <si>
    <t>P01</t>
    <phoneticPr fontId="1"/>
  </si>
  <si>
    <t>P00</t>
    <phoneticPr fontId="1"/>
  </si>
  <si>
    <t>PF5</t>
    <phoneticPr fontId="1"/>
  </si>
  <si>
    <t>EMLE</t>
    <phoneticPr fontId="1"/>
  </si>
  <si>
    <t>PJ5</t>
    <phoneticPr fontId="1"/>
  </si>
  <si>
    <t>PJ3</t>
    <phoneticPr fontId="1"/>
  </si>
  <si>
    <t>VCL</t>
    <phoneticPr fontId="1"/>
  </si>
  <si>
    <t>VBATT</t>
    <phoneticPr fontId="1"/>
  </si>
  <si>
    <t>MD/FINE</t>
    <phoneticPr fontId="1"/>
  </si>
  <si>
    <t>XCIN</t>
    <phoneticPr fontId="1"/>
  </si>
  <si>
    <t>XCOUT</t>
    <phoneticPr fontId="1"/>
  </si>
  <si>
    <t>RES#</t>
    <phoneticPr fontId="1"/>
  </si>
  <si>
    <t>VCC</t>
    <phoneticPr fontId="1"/>
  </si>
  <si>
    <t>P35</t>
    <phoneticPr fontId="1"/>
  </si>
  <si>
    <t>XTAL/P37</t>
    <phoneticPr fontId="1"/>
  </si>
  <si>
    <t>EXTAL/P36</t>
    <phoneticPr fontId="1"/>
  </si>
  <si>
    <t>P34</t>
    <phoneticPr fontId="1"/>
  </si>
  <si>
    <t>P33</t>
    <phoneticPr fontId="1"/>
  </si>
  <si>
    <t>P32</t>
    <phoneticPr fontId="1"/>
  </si>
  <si>
    <t>P27</t>
    <phoneticPr fontId="1"/>
  </si>
  <si>
    <t>P26</t>
    <phoneticPr fontId="1"/>
  </si>
  <si>
    <t>P25</t>
    <phoneticPr fontId="1"/>
  </si>
  <si>
    <t>P24</t>
    <phoneticPr fontId="1"/>
  </si>
  <si>
    <t>P17</t>
    <phoneticPr fontId="1"/>
  </si>
  <si>
    <t>P87</t>
    <phoneticPr fontId="1"/>
  </si>
  <si>
    <t>P16</t>
    <phoneticPr fontId="1"/>
  </si>
  <si>
    <t>P86</t>
    <phoneticPr fontId="1"/>
  </si>
  <si>
    <t>P15</t>
    <phoneticPr fontId="1"/>
  </si>
  <si>
    <t>P14</t>
    <phoneticPr fontId="1"/>
  </si>
  <si>
    <t>P13</t>
    <phoneticPr fontId="1"/>
  </si>
  <si>
    <t>P12</t>
    <phoneticPr fontId="1"/>
  </si>
  <si>
    <t>VCC_USB</t>
    <phoneticPr fontId="1"/>
  </si>
  <si>
    <t>USB0_DM</t>
    <phoneticPr fontId="1"/>
  </si>
  <si>
    <t>USB0_DP</t>
    <phoneticPr fontId="1"/>
  </si>
  <si>
    <t>VSS_SUB</t>
    <phoneticPr fontId="1"/>
  </si>
  <si>
    <t>P56</t>
    <phoneticPr fontId="1"/>
  </si>
  <si>
    <t>P55</t>
    <phoneticPr fontId="1"/>
  </si>
  <si>
    <t>P54</t>
    <phoneticPr fontId="1"/>
  </si>
  <si>
    <t>P53</t>
    <phoneticPr fontId="1"/>
  </si>
  <si>
    <t>P52</t>
    <phoneticPr fontId="1"/>
  </si>
  <si>
    <t>PC7/UB</t>
    <phoneticPr fontId="1"/>
  </si>
  <si>
    <t>PC6</t>
    <phoneticPr fontId="1"/>
  </si>
  <si>
    <t>PC5</t>
    <phoneticPr fontId="1"/>
  </si>
  <si>
    <t>PC4</t>
    <phoneticPr fontId="1"/>
  </si>
  <si>
    <t>PC3</t>
    <phoneticPr fontId="1"/>
  </si>
  <si>
    <t>PC2</t>
    <phoneticPr fontId="1"/>
  </si>
  <si>
    <t>P75</t>
    <phoneticPr fontId="1"/>
  </si>
  <si>
    <t>P74</t>
    <phoneticPr fontId="1"/>
  </si>
  <si>
    <t>PC1</t>
    <phoneticPr fontId="1"/>
  </si>
  <si>
    <t>PC0</t>
    <phoneticPr fontId="1"/>
  </si>
  <si>
    <t>P73</t>
    <phoneticPr fontId="1"/>
  </si>
  <si>
    <t>PB7</t>
    <phoneticPr fontId="1"/>
  </si>
  <si>
    <t>PB6</t>
    <phoneticPr fontId="1"/>
  </si>
  <si>
    <t>PB5</t>
  </si>
  <si>
    <t>PB4</t>
  </si>
  <si>
    <t>PB3</t>
  </si>
  <si>
    <t>PB2</t>
  </si>
  <si>
    <t>PB1</t>
  </si>
  <si>
    <t>PB0</t>
    <phoneticPr fontId="1"/>
  </si>
  <si>
    <t>PA7</t>
    <phoneticPr fontId="1"/>
  </si>
  <si>
    <t>PA6</t>
    <phoneticPr fontId="1"/>
  </si>
  <si>
    <t>PA5</t>
  </si>
  <si>
    <t>PA4</t>
  </si>
  <si>
    <t>PA3</t>
  </si>
  <si>
    <t>PA2</t>
  </si>
  <si>
    <t>PA1</t>
  </si>
  <si>
    <t>PA0</t>
  </si>
  <si>
    <t>P67</t>
    <phoneticPr fontId="1"/>
  </si>
  <si>
    <t>PE7</t>
    <phoneticPr fontId="1"/>
  </si>
  <si>
    <t>PE6</t>
    <phoneticPr fontId="1"/>
  </si>
  <si>
    <t>PE5</t>
    <phoneticPr fontId="1"/>
  </si>
  <si>
    <t>PE4</t>
    <phoneticPr fontId="1"/>
  </si>
  <si>
    <t>PE3</t>
    <phoneticPr fontId="1"/>
  </si>
  <si>
    <t>PE2</t>
    <phoneticPr fontId="1"/>
  </si>
  <si>
    <t>PE1</t>
    <phoneticPr fontId="1"/>
  </si>
  <si>
    <t>PE0</t>
    <phoneticPr fontId="1"/>
  </si>
  <si>
    <t>P64</t>
    <phoneticPr fontId="1"/>
  </si>
  <si>
    <t>P63</t>
    <phoneticPr fontId="1"/>
  </si>
  <si>
    <t>P62</t>
    <phoneticPr fontId="1"/>
  </si>
  <si>
    <t>P61</t>
    <phoneticPr fontId="1"/>
  </si>
  <si>
    <t>PD7</t>
    <phoneticPr fontId="1"/>
  </si>
  <si>
    <t>PD6</t>
    <phoneticPr fontId="1"/>
  </si>
  <si>
    <t>PD5</t>
  </si>
  <si>
    <t>PD4</t>
  </si>
  <si>
    <t>PD3</t>
  </si>
  <si>
    <t>PD2</t>
  </si>
  <si>
    <t>PD1</t>
  </si>
  <si>
    <t>PD0</t>
  </si>
  <si>
    <t>P93</t>
    <phoneticPr fontId="1"/>
  </si>
  <si>
    <t>P92</t>
    <phoneticPr fontId="1"/>
  </si>
  <si>
    <t>P91</t>
    <phoneticPr fontId="1"/>
  </si>
  <si>
    <t>P90</t>
    <phoneticPr fontId="1"/>
  </si>
  <si>
    <t>P45</t>
  </si>
  <si>
    <t>P44</t>
  </si>
  <si>
    <t>P43</t>
  </si>
  <si>
    <t>P42</t>
  </si>
  <si>
    <t>P41</t>
  </si>
  <si>
    <t>VREFH0</t>
    <phoneticPr fontId="1"/>
  </si>
  <si>
    <t>VREFL0</t>
    <phoneticPr fontId="1"/>
  </si>
  <si>
    <t>AVCC0</t>
    <phoneticPr fontId="1"/>
  </si>
  <si>
    <t>P07</t>
    <phoneticPr fontId="1"/>
  </si>
  <si>
    <t>&lt;- Set Component NAME</t>
    <phoneticPr fontId="1"/>
  </si>
  <si>
    <t>&lt;- X size ODD value</t>
    <phoneticPr fontId="1"/>
  </si>
  <si>
    <t>&lt;- Y size ODD value</t>
    <phoneticPr fontId="1"/>
  </si>
  <si>
    <t xml:space="preserve">Paste on BSch3V   </t>
    <phoneticPr fontId="1"/>
  </si>
  <si>
    <t>Set PIN name</t>
    <phoneticPr fontId="1"/>
  </si>
  <si>
    <t>QFP144 Component Generator  for BSch3V</t>
    <phoneticPr fontId="1"/>
  </si>
  <si>
    <t>Copy  H Column and-&gt;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</si>
</sst>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i/>
      <sz val="14"/>
      <color theme="1"/>
      <name val="Yu Gothic"/>
      <family val="3"/>
      <charset val="128"/>
      <scheme val="minor"/>
    </font>
    <font>
      <b/>
      <i/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quotePrefix="1"/>
    <xf numFmtId="0" fontId="2" fillId="0" borderId="0" xfId="0" applyFont="1"/>
    <xf numFmtId="0" fontId="0" fillId="2" borderId="1" xfId="0" applyFill="1" applyBorder="1"/>
    <xf numFmtId="0" fontId="3" fillId="0" borderId="0" xfId="0" applyFont="1"/>
    <xf numFmtId="0" fontId="3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8"/>
  <sheetViews>
    <sheetView tabSelected="1" zoomScale="70" zoomScaleNormal="70" workbookViewId="0">
      <selection activeCell="H1" sqref="H1:H1048576"/>
    </sheetView>
  </sheetViews>
  <sheetFormatPr defaultRowHeight="18.75"/>
  <cols>
    <col min="2" max="2" width="11.75" customWidth="1"/>
    <col min="3" max="3" width="14.5" customWidth="1"/>
    <col min="5" max="5" width="18.625" customWidth="1"/>
    <col min="7" max="7" width="17.5" customWidth="1"/>
    <col min="8" max="8" width="54.75" customWidth="1"/>
  </cols>
  <sheetData>
    <row r="1" spans="1:8" ht="24">
      <c r="A1" s="3" t="s">
        <v>160</v>
      </c>
    </row>
    <row r="2" spans="1:8">
      <c r="B2" s="1" t="s">
        <v>27</v>
      </c>
      <c r="C2" s="4" t="s">
        <v>47</v>
      </c>
      <c r="D2" s="5" t="s">
        <v>155</v>
      </c>
    </row>
    <row r="3" spans="1:8">
      <c r="B3" s="1" t="s">
        <v>32</v>
      </c>
      <c r="C3" s="4">
        <v>45</v>
      </c>
      <c r="D3" s="5" t="s">
        <v>156</v>
      </c>
      <c r="G3" s="6" t="s">
        <v>161</v>
      </c>
      <c r="H3" s="2" t="s">
        <v>41</v>
      </c>
    </row>
    <row r="4" spans="1:8">
      <c r="B4" s="1" t="s">
        <v>37</v>
      </c>
      <c r="C4" s="4">
        <v>45</v>
      </c>
      <c r="D4" s="5" t="s">
        <v>157</v>
      </c>
      <c r="G4" s="6" t="s">
        <v>158</v>
      </c>
      <c r="H4" s="2" t="s">
        <v>42</v>
      </c>
    </row>
    <row r="5" spans="1:8">
      <c r="B5" s="1" t="s">
        <v>35</v>
      </c>
      <c r="C5" s="1">
        <v>36</v>
      </c>
      <c r="H5" s="2" t="s">
        <v>43</v>
      </c>
    </row>
    <row r="6" spans="1:8">
      <c r="B6" s="1" t="s">
        <v>36</v>
      </c>
      <c r="C6" s="1">
        <v>36</v>
      </c>
      <c r="H6" t="s">
        <v>38</v>
      </c>
    </row>
    <row r="7" spans="1:8">
      <c r="B7" s="1" t="s">
        <v>33</v>
      </c>
      <c r="C7" s="1">
        <f>CEILING((C3-(C5-1))/2,1)</f>
        <v>5</v>
      </c>
      <c r="H7" s="2" t="str">
        <f>"+COMP,N:"&amp;C2</f>
        <v>+COMP,N:RX72</v>
      </c>
    </row>
    <row r="8" spans="1:8">
      <c r="B8" s="1" t="s">
        <v>34</v>
      </c>
      <c r="C8" s="1">
        <f>CEILING((C4-(C6-1))/2,1)</f>
        <v>5</v>
      </c>
      <c r="H8" t="str">
        <f>"X:"&amp;C3&amp;",Y:"&amp;C4&amp;",B:1"</f>
        <v>X:45,Y:45,B:1</v>
      </c>
    </row>
    <row r="9" spans="1:8">
      <c r="E9" s="5" t="s">
        <v>159</v>
      </c>
      <c r="H9" t="s">
        <v>39</v>
      </c>
    </row>
    <row r="10" spans="1:8">
      <c r="B10" s="1" t="s">
        <v>24</v>
      </c>
      <c r="C10" s="1" t="s">
        <v>25</v>
      </c>
      <c r="D10" s="1" t="s">
        <v>26</v>
      </c>
      <c r="E10" s="1" t="s">
        <v>27</v>
      </c>
      <c r="H10" t="s">
        <v>40</v>
      </c>
    </row>
    <row r="11" spans="1:8">
      <c r="B11" s="1">
        <v>1</v>
      </c>
      <c r="C11" s="1" t="s">
        <v>28</v>
      </c>
      <c r="D11" s="1">
        <f>C8</f>
        <v>5</v>
      </c>
      <c r="E11" s="4" t="s">
        <v>48</v>
      </c>
      <c r="H11" t="str">
        <f>"+PIN,N:"&amp;E11&amp;",DF:FFFFFFFF,L:"&amp;C11&amp;D11&amp;",T:,M:"&amp;B11&amp;",-PIN"</f>
        <v>+PIN,N:AVSS0,DF:FFFFFFFF,L:L5,T:,M:1,-PIN</v>
      </c>
    </row>
    <row r="12" spans="1:8">
      <c r="B12" s="1">
        <v>2</v>
      </c>
      <c r="C12" s="1" t="s">
        <v>28</v>
      </c>
      <c r="D12" s="1">
        <f>D11+1</f>
        <v>6</v>
      </c>
      <c r="E12" s="4" t="s">
        <v>49</v>
      </c>
      <c r="H12" t="str">
        <f t="shared" ref="H12:H75" si="0">"+PIN,N:"&amp;E12&amp;",DF:FFFFFFFF,L:"&amp;C12&amp;D12&amp;",T:,M:"&amp;B12&amp;",-PIN"</f>
        <v>+PIN,N:P05,DF:FFFFFFFF,L:L6,T:,M:2,-PIN</v>
      </c>
    </row>
    <row r="13" spans="1:8">
      <c r="B13" s="1">
        <v>3</v>
      </c>
      <c r="C13" s="1" t="s">
        <v>28</v>
      </c>
      <c r="D13" s="1">
        <f t="shared" ref="D13:D76" si="1">D12+1</f>
        <v>7</v>
      </c>
      <c r="E13" s="4" t="s">
        <v>50</v>
      </c>
      <c r="H13" t="str">
        <f t="shared" si="0"/>
        <v>+PIN,N:AVCC1,DF:FFFFFFFF,L:L7,T:,M:3,-PIN</v>
      </c>
    </row>
    <row r="14" spans="1:8">
      <c r="B14" s="1">
        <v>4</v>
      </c>
      <c r="C14" s="1" t="s">
        <v>28</v>
      </c>
      <c r="D14" s="1">
        <f t="shared" si="1"/>
        <v>8</v>
      </c>
      <c r="E14" s="4" t="s">
        <v>51</v>
      </c>
      <c r="H14" t="str">
        <f t="shared" si="0"/>
        <v>+PIN,N:P03,DF:FFFFFFFF,L:L8,T:,M:4,-PIN</v>
      </c>
    </row>
    <row r="15" spans="1:8">
      <c r="B15" s="1">
        <v>5</v>
      </c>
      <c r="C15" s="1" t="s">
        <v>28</v>
      </c>
      <c r="D15" s="1">
        <f t="shared" si="1"/>
        <v>9</v>
      </c>
      <c r="E15" s="4" t="s">
        <v>52</v>
      </c>
      <c r="H15" t="str">
        <f t="shared" si="0"/>
        <v>+PIN,N:AVSS1,DF:FFFFFFFF,L:L9,T:,M:5,-PIN</v>
      </c>
    </row>
    <row r="16" spans="1:8">
      <c r="B16" s="1">
        <v>6</v>
      </c>
      <c r="C16" s="1" t="s">
        <v>28</v>
      </c>
      <c r="D16" s="1">
        <f t="shared" si="1"/>
        <v>10</v>
      </c>
      <c r="E16" s="4" t="s">
        <v>53</v>
      </c>
      <c r="H16" t="str">
        <f t="shared" si="0"/>
        <v>+PIN,N:P02,DF:FFFFFFFF,L:L10,T:,M:6,-PIN</v>
      </c>
    </row>
    <row r="17" spans="2:8">
      <c r="B17" s="1">
        <v>7</v>
      </c>
      <c r="C17" s="1" t="s">
        <v>28</v>
      </c>
      <c r="D17" s="1">
        <f t="shared" si="1"/>
        <v>11</v>
      </c>
      <c r="E17" s="4" t="s">
        <v>54</v>
      </c>
      <c r="H17" t="str">
        <f t="shared" si="0"/>
        <v>+PIN,N:P01,DF:FFFFFFFF,L:L11,T:,M:7,-PIN</v>
      </c>
    </row>
    <row r="18" spans="2:8">
      <c r="B18" s="1">
        <v>8</v>
      </c>
      <c r="C18" s="1" t="s">
        <v>28</v>
      </c>
      <c r="D18" s="1">
        <f t="shared" si="1"/>
        <v>12</v>
      </c>
      <c r="E18" s="4" t="s">
        <v>55</v>
      </c>
      <c r="H18" t="str">
        <f t="shared" si="0"/>
        <v>+PIN,N:P00,DF:FFFFFFFF,L:L12,T:,M:8,-PIN</v>
      </c>
    </row>
    <row r="19" spans="2:8">
      <c r="B19" s="1">
        <v>9</v>
      </c>
      <c r="C19" s="1" t="s">
        <v>28</v>
      </c>
      <c r="D19" s="1">
        <f t="shared" si="1"/>
        <v>13</v>
      </c>
      <c r="E19" s="4" t="s">
        <v>56</v>
      </c>
      <c r="H19" t="str">
        <f t="shared" si="0"/>
        <v>+PIN,N:PF5,DF:FFFFFFFF,L:L13,T:,M:9,-PIN</v>
      </c>
    </row>
    <row r="20" spans="2:8">
      <c r="B20" s="1">
        <v>10</v>
      </c>
      <c r="C20" s="1" t="s">
        <v>28</v>
      </c>
      <c r="D20" s="1">
        <f t="shared" si="1"/>
        <v>14</v>
      </c>
      <c r="E20" s="4" t="s">
        <v>57</v>
      </c>
      <c r="H20" t="str">
        <f t="shared" si="0"/>
        <v>+PIN,N:EMLE,DF:FFFFFFFF,L:L14,T:,M:10,-PIN</v>
      </c>
    </row>
    <row r="21" spans="2:8">
      <c r="B21" s="1">
        <v>11</v>
      </c>
      <c r="C21" s="1" t="s">
        <v>28</v>
      </c>
      <c r="D21" s="1">
        <f t="shared" si="1"/>
        <v>15</v>
      </c>
      <c r="E21" s="4" t="s">
        <v>58</v>
      </c>
      <c r="H21" t="str">
        <f t="shared" si="0"/>
        <v>+PIN,N:PJ5,DF:FFFFFFFF,L:L15,T:,M:11,-PIN</v>
      </c>
    </row>
    <row r="22" spans="2:8">
      <c r="B22" s="1">
        <v>12</v>
      </c>
      <c r="C22" s="1" t="s">
        <v>28</v>
      </c>
      <c r="D22" s="1">
        <f t="shared" si="1"/>
        <v>16</v>
      </c>
      <c r="E22" s="4" t="s">
        <v>3</v>
      </c>
      <c r="H22" t="str">
        <f t="shared" si="0"/>
        <v>+PIN,N:VSS,DF:FFFFFFFF,L:L16,T:,M:12,-PIN</v>
      </c>
    </row>
    <row r="23" spans="2:8">
      <c r="B23" s="1">
        <v>13</v>
      </c>
      <c r="C23" s="1" t="s">
        <v>28</v>
      </c>
      <c r="D23" s="1">
        <f t="shared" si="1"/>
        <v>17</v>
      </c>
      <c r="E23" s="4" t="s">
        <v>59</v>
      </c>
      <c r="H23" t="str">
        <f t="shared" si="0"/>
        <v>+PIN,N:PJ3,DF:FFFFFFFF,L:L17,T:,M:13,-PIN</v>
      </c>
    </row>
    <row r="24" spans="2:8">
      <c r="B24" s="1">
        <v>14</v>
      </c>
      <c r="C24" s="1" t="s">
        <v>28</v>
      </c>
      <c r="D24" s="1">
        <f t="shared" si="1"/>
        <v>18</v>
      </c>
      <c r="E24" s="4" t="s">
        <v>60</v>
      </c>
      <c r="H24" t="str">
        <f t="shared" si="0"/>
        <v>+PIN,N:VCL,DF:FFFFFFFF,L:L18,T:,M:14,-PIN</v>
      </c>
    </row>
    <row r="25" spans="2:8">
      <c r="B25" s="1">
        <v>15</v>
      </c>
      <c r="C25" s="1" t="s">
        <v>28</v>
      </c>
      <c r="D25" s="1">
        <f t="shared" si="1"/>
        <v>19</v>
      </c>
      <c r="E25" s="4" t="s">
        <v>61</v>
      </c>
      <c r="H25" t="str">
        <f t="shared" si="0"/>
        <v>+PIN,N:VBATT,DF:FFFFFFFF,L:L19,T:,M:15,-PIN</v>
      </c>
    </row>
    <row r="26" spans="2:8">
      <c r="B26" s="1">
        <v>16</v>
      </c>
      <c r="C26" s="1" t="s">
        <v>28</v>
      </c>
      <c r="D26" s="1">
        <f t="shared" si="1"/>
        <v>20</v>
      </c>
      <c r="E26" s="4" t="s">
        <v>62</v>
      </c>
      <c r="H26" t="str">
        <f t="shared" si="0"/>
        <v>+PIN,N:MD/FINE,DF:FFFFFFFF,L:L20,T:,M:16,-PIN</v>
      </c>
    </row>
    <row r="27" spans="2:8">
      <c r="B27" s="1">
        <v>17</v>
      </c>
      <c r="C27" s="1" t="s">
        <v>28</v>
      </c>
      <c r="D27" s="1">
        <f t="shared" si="1"/>
        <v>21</v>
      </c>
      <c r="E27" s="4" t="s">
        <v>63</v>
      </c>
      <c r="H27" t="str">
        <f t="shared" si="0"/>
        <v>+PIN,N:XCIN,DF:FFFFFFFF,L:L21,T:,M:17,-PIN</v>
      </c>
    </row>
    <row r="28" spans="2:8">
      <c r="B28" s="1">
        <v>18</v>
      </c>
      <c r="C28" s="1" t="s">
        <v>28</v>
      </c>
      <c r="D28" s="1">
        <f t="shared" si="1"/>
        <v>22</v>
      </c>
      <c r="E28" s="4" t="s">
        <v>64</v>
      </c>
      <c r="H28" t="str">
        <f t="shared" si="0"/>
        <v>+PIN,N:XCOUT,DF:FFFFFFFF,L:L22,T:,M:18,-PIN</v>
      </c>
    </row>
    <row r="29" spans="2:8">
      <c r="B29" s="1">
        <v>19</v>
      </c>
      <c r="C29" s="1" t="s">
        <v>28</v>
      </c>
      <c r="D29" s="1">
        <f t="shared" si="1"/>
        <v>23</v>
      </c>
      <c r="E29" s="4" t="s">
        <v>65</v>
      </c>
      <c r="H29" t="str">
        <f t="shared" si="0"/>
        <v>+PIN,N:RES#,DF:FFFFFFFF,L:L23,T:,M:19,-PIN</v>
      </c>
    </row>
    <row r="30" spans="2:8">
      <c r="B30" s="1">
        <v>20</v>
      </c>
      <c r="C30" s="1" t="s">
        <v>28</v>
      </c>
      <c r="D30" s="1">
        <f t="shared" si="1"/>
        <v>24</v>
      </c>
      <c r="E30" s="4" t="s">
        <v>68</v>
      </c>
      <c r="H30" t="str">
        <f t="shared" si="0"/>
        <v>+PIN,N:XTAL/P37,DF:FFFFFFFF,L:L24,T:,M:20,-PIN</v>
      </c>
    </row>
    <row r="31" spans="2:8">
      <c r="B31" s="1">
        <v>21</v>
      </c>
      <c r="C31" s="1" t="s">
        <v>28</v>
      </c>
      <c r="D31" s="1">
        <f t="shared" si="1"/>
        <v>25</v>
      </c>
      <c r="E31" s="4" t="s">
        <v>3</v>
      </c>
      <c r="H31" t="str">
        <f t="shared" si="0"/>
        <v>+PIN,N:VSS,DF:FFFFFFFF,L:L25,T:,M:21,-PIN</v>
      </c>
    </row>
    <row r="32" spans="2:8">
      <c r="B32" s="1">
        <v>22</v>
      </c>
      <c r="C32" s="1" t="s">
        <v>28</v>
      </c>
      <c r="D32" s="1">
        <f t="shared" si="1"/>
        <v>26</v>
      </c>
      <c r="E32" s="4" t="s">
        <v>69</v>
      </c>
      <c r="H32" t="str">
        <f t="shared" si="0"/>
        <v>+PIN,N:EXTAL/P36,DF:FFFFFFFF,L:L26,T:,M:22,-PIN</v>
      </c>
    </row>
    <row r="33" spans="2:8">
      <c r="B33" s="1">
        <v>23</v>
      </c>
      <c r="C33" s="1" t="s">
        <v>28</v>
      </c>
      <c r="D33" s="1">
        <f t="shared" si="1"/>
        <v>27</v>
      </c>
      <c r="E33" s="4" t="s">
        <v>66</v>
      </c>
      <c r="H33" t="str">
        <f t="shared" si="0"/>
        <v>+PIN,N:VCC,DF:FFFFFFFF,L:L27,T:,M:23,-PIN</v>
      </c>
    </row>
    <row r="34" spans="2:8">
      <c r="B34" s="1">
        <v>24</v>
      </c>
      <c r="C34" s="1" t="s">
        <v>28</v>
      </c>
      <c r="D34" s="1">
        <f t="shared" si="1"/>
        <v>28</v>
      </c>
      <c r="E34" s="4" t="s">
        <v>67</v>
      </c>
      <c r="H34" t="str">
        <f t="shared" si="0"/>
        <v>+PIN,N:P35,DF:FFFFFFFF,L:L28,T:,M:24,-PIN</v>
      </c>
    </row>
    <row r="35" spans="2:8">
      <c r="B35" s="1">
        <v>25</v>
      </c>
      <c r="C35" s="1" t="s">
        <v>28</v>
      </c>
      <c r="D35" s="1">
        <f t="shared" si="1"/>
        <v>29</v>
      </c>
      <c r="E35" s="4" t="s">
        <v>70</v>
      </c>
      <c r="H35" t="str">
        <f t="shared" si="0"/>
        <v>+PIN,N:P34,DF:FFFFFFFF,L:L29,T:,M:25,-PIN</v>
      </c>
    </row>
    <row r="36" spans="2:8">
      <c r="B36" s="1">
        <v>26</v>
      </c>
      <c r="C36" s="1" t="s">
        <v>28</v>
      </c>
      <c r="D36" s="1">
        <f t="shared" si="1"/>
        <v>30</v>
      </c>
      <c r="E36" s="4" t="s">
        <v>71</v>
      </c>
      <c r="H36" t="str">
        <f t="shared" si="0"/>
        <v>+PIN,N:P33,DF:FFFFFFFF,L:L30,T:,M:26,-PIN</v>
      </c>
    </row>
    <row r="37" spans="2:8">
      <c r="B37" s="1">
        <v>27</v>
      </c>
      <c r="C37" s="1" t="s">
        <v>28</v>
      </c>
      <c r="D37" s="1">
        <f t="shared" si="1"/>
        <v>31</v>
      </c>
      <c r="E37" s="4" t="s">
        <v>72</v>
      </c>
      <c r="H37" t="str">
        <f t="shared" si="0"/>
        <v>+PIN,N:P32,DF:FFFFFFFF,L:L31,T:,M:27,-PIN</v>
      </c>
    </row>
    <row r="38" spans="2:8">
      <c r="B38" s="1">
        <v>28</v>
      </c>
      <c r="C38" s="1" t="s">
        <v>28</v>
      </c>
      <c r="D38" s="1">
        <f t="shared" si="1"/>
        <v>32</v>
      </c>
      <c r="E38" s="4" t="s">
        <v>14</v>
      </c>
      <c r="H38" t="str">
        <f t="shared" si="0"/>
        <v>+PIN,N:P31,DF:FFFFFFFF,L:L32,T:,M:28,-PIN</v>
      </c>
    </row>
    <row r="39" spans="2:8">
      <c r="B39" s="1">
        <v>29</v>
      </c>
      <c r="C39" s="1" t="s">
        <v>28</v>
      </c>
      <c r="D39" s="1">
        <f t="shared" si="1"/>
        <v>33</v>
      </c>
      <c r="E39" s="4" t="s">
        <v>13</v>
      </c>
      <c r="H39" t="str">
        <f t="shared" si="0"/>
        <v>+PIN,N:P30,DF:FFFFFFFF,L:L33,T:,M:29,-PIN</v>
      </c>
    </row>
    <row r="40" spans="2:8">
      <c r="B40" s="1">
        <v>30</v>
      </c>
      <c r="C40" s="1" t="s">
        <v>28</v>
      </c>
      <c r="D40" s="1">
        <f t="shared" si="1"/>
        <v>34</v>
      </c>
      <c r="E40" s="4" t="s">
        <v>73</v>
      </c>
      <c r="H40" t="str">
        <f t="shared" si="0"/>
        <v>+PIN,N:P27,DF:FFFFFFFF,L:L34,T:,M:30,-PIN</v>
      </c>
    </row>
    <row r="41" spans="2:8">
      <c r="B41" s="1">
        <v>31</v>
      </c>
      <c r="C41" s="1" t="s">
        <v>28</v>
      </c>
      <c r="D41" s="1">
        <f t="shared" si="1"/>
        <v>35</v>
      </c>
      <c r="E41" s="4" t="s">
        <v>74</v>
      </c>
      <c r="H41" t="str">
        <f t="shared" si="0"/>
        <v>+PIN,N:P26,DF:FFFFFFFF,L:L35,T:,M:31,-PIN</v>
      </c>
    </row>
    <row r="42" spans="2:8">
      <c r="B42" s="1">
        <v>32</v>
      </c>
      <c r="C42" s="1" t="s">
        <v>28</v>
      </c>
      <c r="D42" s="1">
        <f t="shared" si="1"/>
        <v>36</v>
      </c>
      <c r="E42" s="4" t="s">
        <v>75</v>
      </c>
      <c r="H42" t="str">
        <f t="shared" si="0"/>
        <v>+PIN,N:P25,DF:FFFFFFFF,L:L36,T:,M:32,-PIN</v>
      </c>
    </row>
    <row r="43" spans="2:8">
      <c r="B43" s="1">
        <v>33</v>
      </c>
      <c r="C43" s="1" t="s">
        <v>28</v>
      </c>
      <c r="D43" s="1">
        <f t="shared" si="1"/>
        <v>37</v>
      </c>
      <c r="E43" s="4" t="s">
        <v>76</v>
      </c>
      <c r="H43" t="str">
        <f t="shared" si="0"/>
        <v>+PIN,N:P24,DF:FFFFFFFF,L:L37,T:,M:33,-PIN</v>
      </c>
    </row>
    <row r="44" spans="2:8">
      <c r="B44" s="1">
        <v>34</v>
      </c>
      <c r="C44" s="1" t="s">
        <v>28</v>
      </c>
      <c r="D44" s="1">
        <f t="shared" si="1"/>
        <v>38</v>
      </c>
      <c r="E44" s="4" t="s">
        <v>5</v>
      </c>
      <c r="H44" t="str">
        <f t="shared" si="0"/>
        <v>+PIN,N:P23,DF:FFFFFFFF,L:L38,T:,M:34,-PIN</v>
      </c>
    </row>
    <row r="45" spans="2:8">
      <c r="B45" s="1">
        <v>35</v>
      </c>
      <c r="C45" s="1" t="s">
        <v>28</v>
      </c>
      <c r="D45" s="1">
        <f t="shared" si="1"/>
        <v>39</v>
      </c>
      <c r="E45" s="4" t="s">
        <v>4</v>
      </c>
      <c r="H45" t="str">
        <f t="shared" si="0"/>
        <v>+PIN,N:P22,DF:FFFFFFFF,L:L39,T:,M:35,-PIN</v>
      </c>
    </row>
    <row r="46" spans="2:8">
      <c r="B46" s="1">
        <v>36</v>
      </c>
      <c r="C46" s="1" t="s">
        <v>28</v>
      </c>
      <c r="D46" s="1">
        <f t="shared" si="1"/>
        <v>40</v>
      </c>
      <c r="E46" s="4" t="s">
        <v>23</v>
      </c>
      <c r="H46" t="str">
        <f t="shared" si="0"/>
        <v>+PIN,N:P21,DF:FFFFFFFF,L:L40,T:,M:36,-PIN</v>
      </c>
    </row>
    <row r="47" spans="2:8">
      <c r="B47" s="1">
        <v>37</v>
      </c>
      <c r="C47" s="1" t="s">
        <v>29</v>
      </c>
      <c r="D47" s="1">
        <f>C7</f>
        <v>5</v>
      </c>
      <c r="E47" s="4" t="s">
        <v>22</v>
      </c>
      <c r="H47" t="str">
        <f t="shared" si="0"/>
        <v>+PIN,N:P20,DF:FFFFFFFF,L:B5,T:,M:37,-PIN</v>
      </c>
    </row>
    <row r="48" spans="2:8">
      <c r="B48" s="1">
        <v>38</v>
      </c>
      <c r="C48" s="1" t="s">
        <v>29</v>
      </c>
      <c r="D48" s="1">
        <f t="shared" si="1"/>
        <v>6</v>
      </c>
      <c r="E48" s="4" t="s">
        <v>77</v>
      </c>
      <c r="H48" t="str">
        <f t="shared" si="0"/>
        <v>+PIN,N:P17,DF:FFFFFFFF,L:B6,T:,M:38,-PIN</v>
      </c>
    </row>
    <row r="49" spans="2:8">
      <c r="B49" s="1">
        <v>39</v>
      </c>
      <c r="C49" s="1" t="s">
        <v>29</v>
      </c>
      <c r="D49" s="1">
        <f t="shared" si="1"/>
        <v>7</v>
      </c>
      <c r="E49" s="4" t="s">
        <v>78</v>
      </c>
      <c r="H49" t="str">
        <f t="shared" si="0"/>
        <v>+PIN,N:P87,DF:FFFFFFFF,L:B7,T:,M:39,-PIN</v>
      </c>
    </row>
    <row r="50" spans="2:8">
      <c r="B50" s="1">
        <v>40</v>
      </c>
      <c r="C50" s="1" t="s">
        <v>29</v>
      </c>
      <c r="D50" s="1">
        <f t="shared" si="1"/>
        <v>8</v>
      </c>
      <c r="E50" s="4" t="s">
        <v>79</v>
      </c>
      <c r="H50" t="str">
        <f t="shared" si="0"/>
        <v>+PIN,N:P16,DF:FFFFFFFF,L:B8,T:,M:40,-PIN</v>
      </c>
    </row>
    <row r="51" spans="2:8">
      <c r="B51" s="1">
        <v>41</v>
      </c>
      <c r="C51" s="1" t="s">
        <v>29</v>
      </c>
      <c r="D51" s="1">
        <f t="shared" si="1"/>
        <v>9</v>
      </c>
      <c r="E51" s="4" t="s">
        <v>80</v>
      </c>
      <c r="H51" t="str">
        <f t="shared" si="0"/>
        <v>+PIN,N:P86,DF:FFFFFFFF,L:B9,T:,M:41,-PIN</v>
      </c>
    </row>
    <row r="52" spans="2:8">
      <c r="B52" s="1">
        <v>42</v>
      </c>
      <c r="C52" s="1" t="s">
        <v>29</v>
      </c>
      <c r="D52" s="1">
        <f t="shared" si="1"/>
        <v>10</v>
      </c>
      <c r="E52" s="4" t="s">
        <v>81</v>
      </c>
      <c r="H52" t="str">
        <f t="shared" si="0"/>
        <v>+PIN,N:P15,DF:FFFFFFFF,L:B10,T:,M:42,-PIN</v>
      </c>
    </row>
    <row r="53" spans="2:8">
      <c r="B53" s="1">
        <v>43</v>
      </c>
      <c r="C53" s="1" t="s">
        <v>29</v>
      </c>
      <c r="D53" s="1">
        <f t="shared" si="1"/>
        <v>11</v>
      </c>
      <c r="E53" s="4" t="s">
        <v>82</v>
      </c>
      <c r="H53" t="str">
        <f t="shared" si="0"/>
        <v>+PIN,N:P14,DF:FFFFFFFF,L:B11,T:,M:43,-PIN</v>
      </c>
    </row>
    <row r="54" spans="2:8">
      <c r="B54" s="1">
        <v>44</v>
      </c>
      <c r="C54" s="1" t="s">
        <v>29</v>
      </c>
      <c r="D54" s="1">
        <f t="shared" si="1"/>
        <v>12</v>
      </c>
      <c r="E54" s="4" t="s">
        <v>83</v>
      </c>
      <c r="H54" t="str">
        <f t="shared" si="0"/>
        <v>+PIN,N:P13,DF:FFFFFFFF,L:B12,T:,M:44,-PIN</v>
      </c>
    </row>
    <row r="55" spans="2:8">
      <c r="B55" s="1">
        <v>45</v>
      </c>
      <c r="C55" s="1" t="s">
        <v>29</v>
      </c>
      <c r="D55" s="1">
        <f t="shared" si="1"/>
        <v>13</v>
      </c>
      <c r="E55" s="4" t="s">
        <v>84</v>
      </c>
      <c r="H55" t="str">
        <f t="shared" si="0"/>
        <v>+PIN,N:P12,DF:FFFFFFFF,L:B13,T:,M:45,-PIN</v>
      </c>
    </row>
    <row r="56" spans="2:8">
      <c r="B56" s="1">
        <v>46</v>
      </c>
      <c r="C56" s="1" t="s">
        <v>29</v>
      </c>
      <c r="D56" s="1">
        <f t="shared" si="1"/>
        <v>14</v>
      </c>
      <c r="E56" s="4" t="s">
        <v>85</v>
      </c>
      <c r="H56" t="str">
        <f t="shared" si="0"/>
        <v>+PIN,N:VCC_USB,DF:FFFFFFFF,L:B14,T:,M:46,-PIN</v>
      </c>
    </row>
    <row r="57" spans="2:8">
      <c r="B57" s="1">
        <v>47</v>
      </c>
      <c r="C57" s="1" t="s">
        <v>29</v>
      </c>
      <c r="D57" s="1">
        <f t="shared" si="1"/>
        <v>15</v>
      </c>
      <c r="E57" s="4" t="s">
        <v>86</v>
      </c>
      <c r="H57" t="str">
        <f t="shared" si="0"/>
        <v>+PIN,N:USB0_DM,DF:FFFFFFFF,L:B15,T:,M:47,-PIN</v>
      </c>
    </row>
    <row r="58" spans="2:8">
      <c r="B58" s="1">
        <v>48</v>
      </c>
      <c r="C58" s="1" t="s">
        <v>29</v>
      </c>
      <c r="D58" s="1">
        <f t="shared" si="1"/>
        <v>16</v>
      </c>
      <c r="E58" s="4" t="s">
        <v>87</v>
      </c>
      <c r="H58" t="str">
        <f t="shared" si="0"/>
        <v>+PIN,N:USB0_DP,DF:FFFFFFFF,L:B16,T:,M:48,-PIN</v>
      </c>
    </row>
    <row r="59" spans="2:8">
      <c r="B59" s="1">
        <v>49</v>
      </c>
      <c r="C59" s="1" t="s">
        <v>29</v>
      </c>
      <c r="D59" s="1">
        <f t="shared" si="1"/>
        <v>17</v>
      </c>
      <c r="E59" s="4" t="s">
        <v>88</v>
      </c>
      <c r="H59" t="str">
        <f t="shared" si="0"/>
        <v>+PIN,N:VSS_SUB,DF:FFFFFFFF,L:B17,T:,M:49,-PIN</v>
      </c>
    </row>
    <row r="60" spans="2:8">
      <c r="B60" s="1">
        <v>50</v>
      </c>
      <c r="C60" s="1" t="s">
        <v>29</v>
      </c>
      <c r="D60" s="1">
        <f t="shared" si="1"/>
        <v>18</v>
      </c>
      <c r="E60" s="4" t="s">
        <v>89</v>
      </c>
      <c r="H60" t="str">
        <f t="shared" si="0"/>
        <v>+PIN,N:P56,DF:FFFFFFFF,L:B18,T:,M:50,-PIN</v>
      </c>
    </row>
    <row r="61" spans="2:8">
      <c r="B61" s="1">
        <v>51</v>
      </c>
      <c r="C61" s="1" t="s">
        <v>29</v>
      </c>
      <c r="D61" s="1">
        <f t="shared" si="1"/>
        <v>19</v>
      </c>
      <c r="E61" s="4" t="s">
        <v>90</v>
      </c>
      <c r="H61" t="str">
        <f t="shared" si="0"/>
        <v>+PIN,N:P55,DF:FFFFFFFF,L:B19,T:,M:51,-PIN</v>
      </c>
    </row>
    <row r="62" spans="2:8">
      <c r="B62" s="1">
        <v>52</v>
      </c>
      <c r="C62" s="1" t="s">
        <v>29</v>
      </c>
      <c r="D62" s="1">
        <f t="shared" si="1"/>
        <v>20</v>
      </c>
      <c r="E62" s="4" t="s">
        <v>91</v>
      </c>
      <c r="H62" t="str">
        <f t="shared" si="0"/>
        <v>+PIN,N:P54,DF:FFFFFFFF,L:B20,T:,M:52,-PIN</v>
      </c>
    </row>
    <row r="63" spans="2:8">
      <c r="B63" s="1">
        <v>53</v>
      </c>
      <c r="C63" s="1" t="s">
        <v>29</v>
      </c>
      <c r="D63" s="1">
        <f t="shared" si="1"/>
        <v>21</v>
      </c>
      <c r="E63" s="4" t="s">
        <v>92</v>
      </c>
      <c r="H63" t="str">
        <f t="shared" si="0"/>
        <v>+PIN,N:P53,DF:FFFFFFFF,L:B21,T:,M:53,-PIN</v>
      </c>
    </row>
    <row r="64" spans="2:8">
      <c r="B64" s="1">
        <v>54</v>
      </c>
      <c r="C64" s="1" t="s">
        <v>29</v>
      </c>
      <c r="D64" s="1">
        <f t="shared" si="1"/>
        <v>22</v>
      </c>
      <c r="E64" s="4" t="s">
        <v>93</v>
      </c>
      <c r="H64" t="str">
        <f t="shared" si="0"/>
        <v>+PIN,N:P52,DF:FFFFFFFF,L:B22,T:,M:54,-PIN</v>
      </c>
    </row>
    <row r="65" spans="2:8">
      <c r="B65" s="1">
        <v>55</v>
      </c>
      <c r="C65" s="1" t="s">
        <v>29</v>
      </c>
      <c r="D65" s="1">
        <f t="shared" si="1"/>
        <v>23</v>
      </c>
      <c r="E65" s="4" t="s">
        <v>16</v>
      </c>
      <c r="H65" t="str">
        <f t="shared" si="0"/>
        <v>+PIN,N:P51,DF:FFFFFFFF,L:B23,T:,M:55,-PIN</v>
      </c>
    </row>
    <row r="66" spans="2:8">
      <c r="B66" s="1">
        <v>56</v>
      </c>
      <c r="C66" s="1" t="s">
        <v>29</v>
      </c>
      <c r="D66" s="1">
        <f t="shared" si="1"/>
        <v>24</v>
      </c>
      <c r="E66" s="4" t="s">
        <v>15</v>
      </c>
      <c r="H66" t="str">
        <f t="shared" si="0"/>
        <v>+PIN,N:P50,DF:FFFFFFFF,L:B24,T:,M:56,-PIN</v>
      </c>
    </row>
    <row r="67" spans="2:8">
      <c r="B67" s="1">
        <v>57</v>
      </c>
      <c r="C67" s="1" t="s">
        <v>29</v>
      </c>
      <c r="D67" s="1">
        <f t="shared" si="1"/>
        <v>25</v>
      </c>
      <c r="E67" s="4" t="s">
        <v>3</v>
      </c>
      <c r="H67" t="str">
        <f t="shared" si="0"/>
        <v>+PIN,N:VSS,DF:FFFFFFFF,L:B25,T:,M:57,-PIN</v>
      </c>
    </row>
    <row r="68" spans="2:8">
      <c r="B68" s="1">
        <v>58</v>
      </c>
      <c r="C68" s="1" t="s">
        <v>29</v>
      </c>
      <c r="D68" s="1">
        <f t="shared" si="1"/>
        <v>26</v>
      </c>
      <c r="E68" s="4" t="s">
        <v>12</v>
      </c>
      <c r="H68" t="str">
        <f t="shared" si="0"/>
        <v>+PIN,N:P83,DF:FFFFFFFF,L:B26,T:,M:58,-PIN</v>
      </c>
    </row>
    <row r="69" spans="2:8">
      <c r="B69" s="1">
        <v>59</v>
      </c>
      <c r="C69" s="1" t="s">
        <v>29</v>
      </c>
      <c r="D69" s="1">
        <f t="shared" si="1"/>
        <v>27</v>
      </c>
      <c r="E69" s="4" t="s">
        <v>66</v>
      </c>
      <c r="H69" t="str">
        <f t="shared" si="0"/>
        <v>+PIN,N:VCC,DF:FFFFFFFF,L:B27,T:,M:59,-PIN</v>
      </c>
    </row>
    <row r="70" spans="2:8">
      <c r="B70" s="1">
        <v>60</v>
      </c>
      <c r="C70" s="1" t="s">
        <v>29</v>
      </c>
      <c r="D70" s="1">
        <f t="shared" si="1"/>
        <v>28</v>
      </c>
      <c r="E70" s="4" t="s">
        <v>94</v>
      </c>
      <c r="H70" t="str">
        <f t="shared" si="0"/>
        <v>+PIN,N:PC7/UB,DF:FFFFFFFF,L:B28,T:,M:60,-PIN</v>
      </c>
    </row>
    <row r="71" spans="2:8">
      <c r="B71" s="1">
        <v>61</v>
      </c>
      <c r="C71" s="1" t="s">
        <v>29</v>
      </c>
      <c r="D71" s="1">
        <f t="shared" si="1"/>
        <v>29</v>
      </c>
      <c r="E71" s="4" t="s">
        <v>95</v>
      </c>
      <c r="H71" t="str">
        <f t="shared" si="0"/>
        <v>+PIN,N:PC6,DF:FFFFFFFF,L:B29,T:,M:61,-PIN</v>
      </c>
    </row>
    <row r="72" spans="2:8">
      <c r="B72" s="1">
        <v>62</v>
      </c>
      <c r="C72" s="1" t="s">
        <v>29</v>
      </c>
      <c r="D72" s="1">
        <f t="shared" si="1"/>
        <v>30</v>
      </c>
      <c r="E72" s="4" t="s">
        <v>96</v>
      </c>
      <c r="H72" t="str">
        <f t="shared" si="0"/>
        <v>+PIN,N:PC5,DF:FFFFFFFF,L:B30,T:,M:62,-PIN</v>
      </c>
    </row>
    <row r="73" spans="2:8">
      <c r="B73" s="1">
        <v>63</v>
      </c>
      <c r="C73" s="1" t="s">
        <v>29</v>
      </c>
      <c r="D73" s="1">
        <f t="shared" si="1"/>
        <v>31</v>
      </c>
      <c r="E73" s="4" t="s">
        <v>11</v>
      </c>
      <c r="H73" t="str">
        <f t="shared" si="0"/>
        <v>+PIN,N:P82,DF:FFFFFFFF,L:B31,T:,M:63,-PIN</v>
      </c>
    </row>
    <row r="74" spans="2:8">
      <c r="B74" s="1">
        <v>64</v>
      </c>
      <c r="C74" s="1" t="s">
        <v>29</v>
      </c>
      <c r="D74" s="1">
        <f t="shared" si="1"/>
        <v>32</v>
      </c>
      <c r="E74" s="4" t="s">
        <v>10</v>
      </c>
      <c r="H74" t="str">
        <f t="shared" si="0"/>
        <v>+PIN,N:P81,DF:FFFFFFFF,L:B32,T:,M:64,-PIN</v>
      </c>
    </row>
    <row r="75" spans="2:8">
      <c r="B75" s="1">
        <v>65</v>
      </c>
      <c r="C75" s="1" t="s">
        <v>29</v>
      </c>
      <c r="D75" s="1">
        <f t="shared" si="1"/>
        <v>33</v>
      </c>
      <c r="E75" s="4" t="s">
        <v>9</v>
      </c>
      <c r="H75" t="str">
        <f t="shared" si="0"/>
        <v>+PIN,N:P80,DF:FFFFFFFF,L:B33,T:,M:65,-PIN</v>
      </c>
    </row>
    <row r="76" spans="2:8">
      <c r="B76" s="1">
        <v>66</v>
      </c>
      <c r="C76" s="1" t="s">
        <v>29</v>
      </c>
      <c r="D76" s="1">
        <f t="shared" si="1"/>
        <v>34</v>
      </c>
      <c r="E76" s="4" t="s">
        <v>97</v>
      </c>
      <c r="H76" t="str">
        <f t="shared" ref="H76:H139" si="2">"+PIN,N:"&amp;E76&amp;",DF:FFFFFFFF,L:"&amp;C76&amp;D76&amp;",T:,M:"&amp;B76&amp;",-PIN"</f>
        <v>+PIN,N:PC4,DF:FFFFFFFF,L:B34,T:,M:66,-PIN</v>
      </c>
    </row>
    <row r="77" spans="2:8">
      <c r="B77" s="1">
        <v>67</v>
      </c>
      <c r="C77" s="1" t="s">
        <v>29</v>
      </c>
      <c r="D77" s="1">
        <f t="shared" ref="D77:D82" si="3">D76+1</f>
        <v>35</v>
      </c>
      <c r="E77" s="4" t="s">
        <v>98</v>
      </c>
      <c r="H77" t="str">
        <f t="shared" si="2"/>
        <v>+PIN,N:PC3,DF:FFFFFFFF,L:B35,T:,M:67,-PIN</v>
      </c>
    </row>
    <row r="78" spans="2:8">
      <c r="B78" s="1">
        <v>68</v>
      </c>
      <c r="C78" s="1" t="s">
        <v>29</v>
      </c>
      <c r="D78" s="1">
        <f t="shared" si="3"/>
        <v>36</v>
      </c>
      <c r="E78" s="4" t="s">
        <v>20</v>
      </c>
      <c r="H78" t="str">
        <f t="shared" si="2"/>
        <v>+PIN,N:P77,DF:FFFFFFFF,L:B36,T:,M:68,-PIN</v>
      </c>
    </row>
    <row r="79" spans="2:8">
      <c r="B79" s="1">
        <v>69</v>
      </c>
      <c r="C79" s="1" t="s">
        <v>29</v>
      </c>
      <c r="D79" s="1">
        <f t="shared" si="3"/>
        <v>37</v>
      </c>
      <c r="E79" s="4" t="s">
        <v>21</v>
      </c>
      <c r="H79" t="str">
        <f t="shared" si="2"/>
        <v>+PIN,N:P76,DF:FFFFFFFF,L:B37,T:,M:69,-PIN</v>
      </c>
    </row>
    <row r="80" spans="2:8">
      <c r="B80" s="1">
        <v>70</v>
      </c>
      <c r="C80" s="1" t="s">
        <v>29</v>
      </c>
      <c r="D80" s="1">
        <f t="shared" si="3"/>
        <v>38</v>
      </c>
      <c r="E80" s="4" t="s">
        <v>99</v>
      </c>
      <c r="H80" t="str">
        <f t="shared" si="2"/>
        <v>+PIN,N:PC2,DF:FFFFFFFF,L:B38,T:,M:70,-PIN</v>
      </c>
    </row>
    <row r="81" spans="2:8">
      <c r="B81" s="1">
        <v>71</v>
      </c>
      <c r="C81" s="1" t="s">
        <v>29</v>
      </c>
      <c r="D81" s="1">
        <f t="shared" si="3"/>
        <v>39</v>
      </c>
      <c r="E81" s="4" t="s">
        <v>100</v>
      </c>
      <c r="H81" t="str">
        <f t="shared" si="2"/>
        <v>+PIN,N:P75,DF:FFFFFFFF,L:B39,T:,M:71,-PIN</v>
      </c>
    </row>
    <row r="82" spans="2:8">
      <c r="B82" s="1">
        <v>72</v>
      </c>
      <c r="C82" s="1" t="s">
        <v>29</v>
      </c>
      <c r="D82" s="1">
        <f t="shared" si="3"/>
        <v>40</v>
      </c>
      <c r="E82" s="4" t="s">
        <v>101</v>
      </c>
      <c r="H82" t="str">
        <f t="shared" si="2"/>
        <v>+PIN,N:P74,DF:FFFFFFFF,L:B40,T:,M:72,-PIN</v>
      </c>
    </row>
    <row r="83" spans="2:8">
      <c r="B83" s="1">
        <v>73</v>
      </c>
      <c r="C83" s="1" t="s">
        <v>30</v>
      </c>
      <c r="D83" s="1">
        <f>D46</f>
        <v>40</v>
      </c>
      <c r="E83" s="4" t="s">
        <v>102</v>
      </c>
      <c r="H83" t="str">
        <f t="shared" si="2"/>
        <v>+PIN,N:PC1,DF:FFFFFFFF,L:R40,T:,M:73,-PIN</v>
      </c>
    </row>
    <row r="84" spans="2:8">
      <c r="B84" s="1">
        <v>74</v>
      </c>
      <c r="C84" s="1" t="s">
        <v>30</v>
      </c>
      <c r="D84" s="1">
        <f>D83-1</f>
        <v>39</v>
      </c>
      <c r="E84" s="4" t="s">
        <v>66</v>
      </c>
      <c r="H84" t="str">
        <f t="shared" si="2"/>
        <v>+PIN,N:VCC,DF:FFFFFFFF,L:R39,T:,M:74,-PIN</v>
      </c>
    </row>
    <row r="85" spans="2:8">
      <c r="B85" s="1">
        <v>75</v>
      </c>
      <c r="C85" s="1" t="s">
        <v>30</v>
      </c>
      <c r="D85" s="1">
        <f t="shared" ref="D85:D118" si="4">D84-1</f>
        <v>38</v>
      </c>
      <c r="E85" s="4" t="s">
        <v>103</v>
      </c>
      <c r="H85" t="str">
        <f t="shared" si="2"/>
        <v>+PIN,N:PC0,DF:FFFFFFFF,L:R38,T:,M:75,-PIN</v>
      </c>
    </row>
    <row r="86" spans="2:8">
      <c r="B86" s="1">
        <v>76</v>
      </c>
      <c r="C86" s="1" t="s">
        <v>30</v>
      </c>
      <c r="D86" s="1">
        <f t="shared" si="4"/>
        <v>37</v>
      </c>
      <c r="E86" s="4" t="s">
        <v>3</v>
      </c>
      <c r="H86" t="str">
        <f t="shared" si="2"/>
        <v>+PIN,N:VSS,DF:FFFFFFFF,L:R37,T:,M:76,-PIN</v>
      </c>
    </row>
    <row r="87" spans="2:8">
      <c r="B87" s="1">
        <v>77</v>
      </c>
      <c r="C87" s="1" t="s">
        <v>30</v>
      </c>
      <c r="D87" s="1">
        <f t="shared" si="4"/>
        <v>36</v>
      </c>
      <c r="E87" s="4" t="s">
        <v>104</v>
      </c>
      <c r="H87" t="str">
        <f t="shared" si="2"/>
        <v>+PIN,N:P73,DF:FFFFFFFF,L:R36,T:,M:77,-PIN</v>
      </c>
    </row>
    <row r="88" spans="2:8">
      <c r="B88" s="1">
        <v>78</v>
      </c>
      <c r="C88" s="1" t="s">
        <v>30</v>
      </c>
      <c r="D88" s="1">
        <f t="shared" si="4"/>
        <v>35</v>
      </c>
      <c r="E88" s="4" t="s">
        <v>105</v>
      </c>
      <c r="H88" t="str">
        <f t="shared" si="2"/>
        <v>+PIN,N:PB7,DF:FFFFFFFF,L:R35,T:,M:78,-PIN</v>
      </c>
    </row>
    <row r="89" spans="2:8">
      <c r="B89" s="1">
        <v>79</v>
      </c>
      <c r="C89" s="1" t="s">
        <v>30</v>
      </c>
      <c r="D89" s="1">
        <f t="shared" si="4"/>
        <v>34</v>
      </c>
      <c r="E89" s="4" t="s">
        <v>106</v>
      </c>
      <c r="H89" t="str">
        <f t="shared" si="2"/>
        <v>+PIN,N:PB6,DF:FFFFFFFF,L:R34,T:,M:79,-PIN</v>
      </c>
    </row>
    <row r="90" spans="2:8">
      <c r="B90" s="1">
        <v>80</v>
      </c>
      <c r="C90" s="1" t="s">
        <v>30</v>
      </c>
      <c r="D90" s="1">
        <f t="shared" si="4"/>
        <v>33</v>
      </c>
      <c r="E90" s="4" t="s">
        <v>107</v>
      </c>
      <c r="H90" t="str">
        <f t="shared" si="2"/>
        <v>+PIN,N:PB5,DF:FFFFFFFF,L:R33,T:,M:80,-PIN</v>
      </c>
    </row>
    <row r="91" spans="2:8">
      <c r="B91" s="1">
        <v>81</v>
      </c>
      <c r="C91" s="1" t="s">
        <v>30</v>
      </c>
      <c r="D91" s="1">
        <f t="shared" si="4"/>
        <v>32</v>
      </c>
      <c r="E91" s="4" t="s">
        <v>108</v>
      </c>
      <c r="H91" t="str">
        <f t="shared" si="2"/>
        <v>+PIN,N:PB4,DF:FFFFFFFF,L:R32,T:,M:81,-PIN</v>
      </c>
    </row>
    <row r="92" spans="2:8">
      <c r="B92" s="1">
        <v>82</v>
      </c>
      <c r="C92" s="1" t="s">
        <v>30</v>
      </c>
      <c r="D92" s="1">
        <f t="shared" si="4"/>
        <v>31</v>
      </c>
      <c r="E92" s="4" t="s">
        <v>109</v>
      </c>
      <c r="H92" t="str">
        <f t="shared" si="2"/>
        <v>+PIN,N:PB3,DF:FFFFFFFF,L:R31,T:,M:82,-PIN</v>
      </c>
    </row>
    <row r="93" spans="2:8">
      <c r="B93" s="1">
        <v>83</v>
      </c>
      <c r="C93" s="1" t="s">
        <v>30</v>
      </c>
      <c r="D93" s="1">
        <f t="shared" si="4"/>
        <v>30</v>
      </c>
      <c r="E93" s="4" t="s">
        <v>110</v>
      </c>
      <c r="H93" t="str">
        <f t="shared" si="2"/>
        <v>+PIN,N:PB2,DF:FFFFFFFF,L:R30,T:,M:83,-PIN</v>
      </c>
    </row>
    <row r="94" spans="2:8">
      <c r="B94" s="1">
        <v>84</v>
      </c>
      <c r="C94" s="1" t="s">
        <v>30</v>
      </c>
      <c r="D94" s="1">
        <f t="shared" si="4"/>
        <v>29</v>
      </c>
      <c r="E94" s="4" t="s">
        <v>111</v>
      </c>
      <c r="H94" t="str">
        <f t="shared" si="2"/>
        <v>+PIN,N:PB1,DF:FFFFFFFF,L:R29,T:,M:84,-PIN</v>
      </c>
    </row>
    <row r="95" spans="2:8">
      <c r="B95" s="1">
        <v>85</v>
      </c>
      <c r="C95" s="1" t="s">
        <v>30</v>
      </c>
      <c r="D95" s="1">
        <f t="shared" si="4"/>
        <v>28</v>
      </c>
      <c r="E95" s="4" t="s">
        <v>0</v>
      </c>
      <c r="H95" t="str">
        <f t="shared" si="2"/>
        <v>+PIN,N:P72,DF:FFFFFFFF,L:R28,T:,M:85,-PIN</v>
      </c>
    </row>
    <row r="96" spans="2:8">
      <c r="B96" s="1">
        <v>86</v>
      </c>
      <c r="C96" s="1" t="s">
        <v>30</v>
      </c>
      <c r="D96" s="1">
        <f t="shared" si="4"/>
        <v>27</v>
      </c>
      <c r="E96" s="4" t="s">
        <v>1</v>
      </c>
      <c r="H96" t="str">
        <f t="shared" si="2"/>
        <v>+PIN,N:P71,DF:FFFFFFFF,L:R27,T:,M:86,-PIN</v>
      </c>
    </row>
    <row r="97" spans="2:8">
      <c r="B97" s="1">
        <v>87</v>
      </c>
      <c r="C97" s="1" t="s">
        <v>30</v>
      </c>
      <c r="D97" s="1">
        <f t="shared" si="4"/>
        <v>26</v>
      </c>
      <c r="E97" s="4" t="s">
        <v>112</v>
      </c>
      <c r="H97" t="str">
        <f t="shared" si="2"/>
        <v>+PIN,N:PB0,DF:FFFFFFFF,L:R26,T:,M:87,-PIN</v>
      </c>
    </row>
    <row r="98" spans="2:8">
      <c r="B98" s="1">
        <v>88</v>
      </c>
      <c r="C98" s="1" t="s">
        <v>30</v>
      </c>
      <c r="D98" s="1">
        <f t="shared" si="4"/>
        <v>25</v>
      </c>
      <c r="E98" s="4" t="s">
        <v>113</v>
      </c>
      <c r="H98" t="str">
        <f t="shared" si="2"/>
        <v>+PIN,N:PA7,DF:FFFFFFFF,L:R25,T:,M:88,-PIN</v>
      </c>
    </row>
    <row r="99" spans="2:8">
      <c r="B99" s="1">
        <v>89</v>
      </c>
      <c r="C99" s="1" t="s">
        <v>30</v>
      </c>
      <c r="D99" s="1">
        <f t="shared" si="4"/>
        <v>24</v>
      </c>
      <c r="E99" s="4" t="s">
        <v>114</v>
      </c>
      <c r="H99" t="str">
        <f t="shared" si="2"/>
        <v>+PIN,N:PA6,DF:FFFFFFFF,L:R24,T:,M:89,-PIN</v>
      </c>
    </row>
    <row r="100" spans="2:8">
      <c r="B100" s="1">
        <v>90</v>
      </c>
      <c r="C100" s="1" t="s">
        <v>30</v>
      </c>
      <c r="D100" s="1">
        <f t="shared" si="4"/>
        <v>23</v>
      </c>
      <c r="E100" s="4" t="s">
        <v>115</v>
      </c>
      <c r="H100" t="str">
        <f t="shared" si="2"/>
        <v>+PIN,N:PA5,DF:FFFFFFFF,L:R23,T:,M:90,-PIN</v>
      </c>
    </row>
    <row r="101" spans="2:8">
      <c r="B101" s="1">
        <v>91</v>
      </c>
      <c r="C101" s="1" t="s">
        <v>30</v>
      </c>
      <c r="D101" s="1">
        <f t="shared" si="4"/>
        <v>22</v>
      </c>
      <c r="E101" s="4" t="s">
        <v>66</v>
      </c>
      <c r="H101" t="str">
        <f t="shared" si="2"/>
        <v>+PIN,N:VCC,DF:FFFFFFFF,L:R22,T:,M:91,-PIN</v>
      </c>
    </row>
    <row r="102" spans="2:8">
      <c r="B102" s="1">
        <v>92</v>
      </c>
      <c r="C102" s="1" t="s">
        <v>30</v>
      </c>
      <c r="D102" s="1">
        <f t="shared" si="4"/>
        <v>21</v>
      </c>
      <c r="E102" s="4" t="s">
        <v>116</v>
      </c>
      <c r="H102" t="str">
        <f t="shared" si="2"/>
        <v>+PIN,N:PA4,DF:FFFFFFFF,L:R21,T:,M:92,-PIN</v>
      </c>
    </row>
    <row r="103" spans="2:8">
      <c r="B103" s="1">
        <v>93</v>
      </c>
      <c r="C103" s="1" t="s">
        <v>30</v>
      </c>
      <c r="D103" s="1">
        <f t="shared" si="4"/>
        <v>20</v>
      </c>
      <c r="E103" s="4" t="s">
        <v>3</v>
      </c>
      <c r="H103" t="str">
        <f t="shared" si="2"/>
        <v>+PIN,N:VSS,DF:FFFFFFFF,L:R20,T:,M:93,-PIN</v>
      </c>
    </row>
    <row r="104" spans="2:8">
      <c r="B104" s="1">
        <v>94</v>
      </c>
      <c r="C104" s="1" t="s">
        <v>30</v>
      </c>
      <c r="D104" s="1">
        <f t="shared" si="4"/>
        <v>19</v>
      </c>
      <c r="E104" s="4" t="s">
        <v>117</v>
      </c>
      <c r="H104" t="str">
        <f t="shared" si="2"/>
        <v>+PIN,N:PA3,DF:FFFFFFFF,L:R19,T:,M:94,-PIN</v>
      </c>
    </row>
    <row r="105" spans="2:8">
      <c r="B105" s="1">
        <v>95</v>
      </c>
      <c r="C105" s="1" t="s">
        <v>30</v>
      </c>
      <c r="D105" s="1">
        <f t="shared" si="4"/>
        <v>18</v>
      </c>
      <c r="E105" s="4" t="s">
        <v>118</v>
      </c>
      <c r="H105" t="str">
        <f t="shared" si="2"/>
        <v>+PIN,N:PA2,DF:FFFFFFFF,L:R18,T:,M:95,-PIN</v>
      </c>
    </row>
    <row r="106" spans="2:8">
      <c r="B106" s="1">
        <v>96</v>
      </c>
      <c r="C106" s="1" t="s">
        <v>30</v>
      </c>
      <c r="D106" s="1">
        <f t="shared" si="4"/>
        <v>17</v>
      </c>
      <c r="E106" s="4" t="s">
        <v>119</v>
      </c>
      <c r="H106" t="str">
        <f t="shared" si="2"/>
        <v>+PIN,N:PA1,DF:FFFFFFFF,L:R17,T:,M:96,-PIN</v>
      </c>
    </row>
    <row r="107" spans="2:8">
      <c r="B107" s="1">
        <v>97</v>
      </c>
      <c r="C107" s="1" t="s">
        <v>30</v>
      </c>
      <c r="D107" s="1">
        <f t="shared" si="4"/>
        <v>16</v>
      </c>
      <c r="E107" s="4" t="s">
        <v>120</v>
      </c>
      <c r="H107" t="str">
        <f t="shared" si="2"/>
        <v>+PIN,N:PA0,DF:FFFFFFFF,L:R16,T:,M:97,-PIN</v>
      </c>
    </row>
    <row r="108" spans="2:8">
      <c r="B108" s="1">
        <v>98</v>
      </c>
      <c r="C108" s="1" t="s">
        <v>30</v>
      </c>
      <c r="D108" s="1">
        <f t="shared" si="4"/>
        <v>15</v>
      </c>
      <c r="E108" s="4" t="s">
        <v>121</v>
      </c>
      <c r="H108" t="str">
        <f t="shared" si="2"/>
        <v>+PIN,N:P67,DF:FFFFFFFF,L:R15,T:,M:98,-PIN</v>
      </c>
    </row>
    <row r="109" spans="2:8">
      <c r="B109" s="1">
        <v>99</v>
      </c>
      <c r="C109" s="1" t="s">
        <v>30</v>
      </c>
      <c r="D109" s="1">
        <f t="shared" si="4"/>
        <v>14</v>
      </c>
      <c r="E109" s="4" t="s">
        <v>17</v>
      </c>
      <c r="H109" t="str">
        <f t="shared" si="2"/>
        <v>+PIN,N:P66,DF:FFFFFFFF,L:R14,T:,M:99,-PIN</v>
      </c>
    </row>
    <row r="110" spans="2:8">
      <c r="B110" s="1">
        <v>100</v>
      </c>
      <c r="C110" s="1" t="s">
        <v>30</v>
      </c>
      <c r="D110" s="1">
        <f t="shared" si="4"/>
        <v>13</v>
      </c>
      <c r="E110" s="4" t="s">
        <v>18</v>
      </c>
      <c r="H110" t="str">
        <f t="shared" si="2"/>
        <v>+PIN,N:P65,DF:FFFFFFFF,L:R13,T:,M:100,-PIN</v>
      </c>
    </row>
    <row r="111" spans="2:8">
      <c r="B111" s="1">
        <v>101</v>
      </c>
      <c r="C111" s="1" t="s">
        <v>30</v>
      </c>
      <c r="D111" s="1">
        <f t="shared" si="4"/>
        <v>12</v>
      </c>
      <c r="E111" s="4" t="s">
        <v>122</v>
      </c>
      <c r="H111" t="str">
        <f t="shared" si="2"/>
        <v>+PIN,N:PE7,DF:FFFFFFFF,L:R12,T:,M:101,-PIN</v>
      </c>
    </row>
    <row r="112" spans="2:8">
      <c r="B112" s="1">
        <v>102</v>
      </c>
      <c r="C112" s="1" t="s">
        <v>30</v>
      </c>
      <c r="D112" s="1">
        <f t="shared" si="4"/>
        <v>11</v>
      </c>
      <c r="E112" s="4" t="s">
        <v>123</v>
      </c>
      <c r="H112" t="str">
        <f t="shared" si="2"/>
        <v>+PIN,N:PE6,DF:FFFFFFFF,L:R11,T:,M:102,-PIN</v>
      </c>
    </row>
    <row r="113" spans="2:8">
      <c r="B113" s="1">
        <v>103</v>
      </c>
      <c r="C113" s="1" t="s">
        <v>30</v>
      </c>
      <c r="D113" s="1">
        <f t="shared" si="4"/>
        <v>10</v>
      </c>
      <c r="E113" s="4" t="s">
        <v>66</v>
      </c>
      <c r="H113" t="str">
        <f t="shared" si="2"/>
        <v>+PIN,N:VCC,DF:FFFFFFFF,L:R10,T:,M:103,-PIN</v>
      </c>
    </row>
    <row r="114" spans="2:8">
      <c r="B114" s="1">
        <v>104</v>
      </c>
      <c r="C114" s="1" t="s">
        <v>30</v>
      </c>
      <c r="D114" s="1">
        <f t="shared" si="4"/>
        <v>9</v>
      </c>
      <c r="E114" s="4" t="s">
        <v>2</v>
      </c>
      <c r="H114" t="str">
        <f t="shared" si="2"/>
        <v>+PIN,N:P70,DF:FFFFFFFF,L:R9,T:,M:104,-PIN</v>
      </c>
    </row>
    <row r="115" spans="2:8">
      <c r="B115" s="1">
        <v>105</v>
      </c>
      <c r="C115" s="1" t="s">
        <v>30</v>
      </c>
      <c r="D115" s="1">
        <f t="shared" si="4"/>
        <v>8</v>
      </c>
      <c r="E115" s="4" t="s">
        <v>3</v>
      </c>
      <c r="H115" t="str">
        <f t="shared" si="2"/>
        <v>+PIN,N:VSS,DF:FFFFFFFF,L:R8,T:,M:105,-PIN</v>
      </c>
    </row>
    <row r="116" spans="2:8">
      <c r="B116" s="1">
        <v>106</v>
      </c>
      <c r="C116" s="1" t="s">
        <v>30</v>
      </c>
      <c r="D116" s="1">
        <f t="shared" si="4"/>
        <v>7</v>
      </c>
      <c r="E116" s="4" t="s">
        <v>124</v>
      </c>
      <c r="H116" t="str">
        <f t="shared" si="2"/>
        <v>+PIN,N:PE5,DF:FFFFFFFF,L:R7,T:,M:106,-PIN</v>
      </c>
    </row>
    <row r="117" spans="2:8">
      <c r="B117" s="1">
        <v>107</v>
      </c>
      <c r="C117" s="1" t="s">
        <v>30</v>
      </c>
      <c r="D117" s="1">
        <f t="shared" si="4"/>
        <v>6</v>
      </c>
      <c r="E117" s="4" t="s">
        <v>125</v>
      </c>
      <c r="H117" t="str">
        <f t="shared" si="2"/>
        <v>+PIN,N:PE4,DF:FFFFFFFF,L:R6,T:,M:107,-PIN</v>
      </c>
    </row>
    <row r="118" spans="2:8">
      <c r="B118" s="1">
        <v>108</v>
      </c>
      <c r="C118" s="1" t="s">
        <v>30</v>
      </c>
      <c r="D118" s="1">
        <f t="shared" si="4"/>
        <v>5</v>
      </c>
      <c r="E118" s="4" t="s">
        <v>126</v>
      </c>
      <c r="H118" t="str">
        <f t="shared" si="2"/>
        <v>+PIN,N:PE3,DF:FFFFFFFF,L:R5,T:,M:108,-PIN</v>
      </c>
    </row>
    <row r="119" spans="2:8">
      <c r="B119" s="1">
        <v>109</v>
      </c>
      <c r="C119" s="1" t="s">
        <v>31</v>
      </c>
      <c r="D119" s="1">
        <f>D82</f>
        <v>40</v>
      </c>
      <c r="E119" s="4" t="s">
        <v>127</v>
      </c>
      <c r="H119" t="str">
        <f t="shared" si="2"/>
        <v>+PIN,N:PE2,DF:FFFFFFFF,L:T40,T:,M:109,-PIN</v>
      </c>
    </row>
    <row r="120" spans="2:8">
      <c r="B120" s="1">
        <v>110</v>
      </c>
      <c r="C120" s="1" t="s">
        <v>31</v>
      </c>
      <c r="D120" s="1">
        <f>D119-1</f>
        <v>39</v>
      </c>
      <c r="E120" s="4" t="s">
        <v>128</v>
      </c>
      <c r="H120" t="str">
        <f t="shared" si="2"/>
        <v>+PIN,N:PE1,DF:FFFFFFFF,L:T39,T:,M:110,-PIN</v>
      </c>
    </row>
    <row r="121" spans="2:8">
      <c r="B121" s="1">
        <v>111</v>
      </c>
      <c r="C121" s="1" t="s">
        <v>31</v>
      </c>
      <c r="D121" s="1">
        <f t="shared" ref="D121:D154" si="5">D120-1</f>
        <v>38</v>
      </c>
      <c r="E121" s="4" t="s">
        <v>129</v>
      </c>
      <c r="H121" t="str">
        <f t="shared" si="2"/>
        <v>+PIN,N:PE0,DF:FFFFFFFF,L:T38,T:,M:111,-PIN</v>
      </c>
    </row>
    <row r="122" spans="2:8">
      <c r="B122" s="1">
        <v>112</v>
      </c>
      <c r="C122" s="1" t="s">
        <v>31</v>
      </c>
      <c r="D122" s="1">
        <f t="shared" si="5"/>
        <v>37</v>
      </c>
      <c r="E122" s="4" t="s">
        <v>130</v>
      </c>
      <c r="H122" t="str">
        <f t="shared" si="2"/>
        <v>+PIN,N:P64,DF:FFFFFFFF,L:T37,T:,M:112,-PIN</v>
      </c>
    </row>
    <row r="123" spans="2:8">
      <c r="B123" s="1">
        <v>113</v>
      </c>
      <c r="C123" s="1" t="s">
        <v>31</v>
      </c>
      <c r="D123" s="1">
        <f t="shared" si="5"/>
        <v>36</v>
      </c>
      <c r="E123" s="4" t="s">
        <v>131</v>
      </c>
      <c r="H123" t="str">
        <f t="shared" si="2"/>
        <v>+PIN,N:P63,DF:FFFFFFFF,L:T36,T:,M:113,-PIN</v>
      </c>
    </row>
    <row r="124" spans="2:8">
      <c r="B124" s="1">
        <v>114</v>
      </c>
      <c r="C124" s="1" t="s">
        <v>31</v>
      </c>
      <c r="D124" s="1">
        <f t="shared" si="5"/>
        <v>35</v>
      </c>
      <c r="E124" s="4" t="s">
        <v>132</v>
      </c>
      <c r="H124" t="str">
        <f t="shared" si="2"/>
        <v>+PIN,N:P62,DF:FFFFFFFF,L:T35,T:,M:114,-PIN</v>
      </c>
    </row>
    <row r="125" spans="2:8">
      <c r="B125" s="1">
        <v>115</v>
      </c>
      <c r="C125" s="1" t="s">
        <v>31</v>
      </c>
      <c r="D125" s="1">
        <f t="shared" si="5"/>
        <v>34</v>
      </c>
      <c r="E125" s="4" t="s">
        <v>133</v>
      </c>
      <c r="H125" t="str">
        <f t="shared" si="2"/>
        <v>+PIN,N:P61,DF:FFFFFFFF,L:T34,T:,M:115,-PIN</v>
      </c>
    </row>
    <row r="126" spans="2:8">
      <c r="B126" s="1">
        <v>116</v>
      </c>
      <c r="C126" s="1" t="s">
        <v>31</v>
      </c>
      <c r="D126" s="1">
        <f t="shared" si="5"/>
        <v>33</v>
      </c>
      <c r="E126" s="4" t="s">
        <v>3</v>
      </c>
      <c r="H126" t="str">
        <f t="shared" si="2"/>
        <v>+PIN,N:VSS,DF:FFFFFFFF,L:T33,T:,M:116,-PIN</v>
      </c>
    </row>
    <row r="127" spans="2:8">
      <c r="B127" s="1">
        <v>117</v>
      </c>
      <c r="C127" s="1" t="s">
        <v>31</v>
      </c>
      <c r="D127" s="1">
        <f t="shared" si="5"/>
        <v>32</v>
      </c>
      <c r="E127" s="4" t="s">
        <v>19</v>
      </c>
      <c r="H127" t="str">
        <f t="shared" si="2"/>
        <v>+PIN,N:P60,DF:FFFFFFFF,L:T32,T:,M:117,-PIN</v>
      </c>
    </row>
    <row r="128" spans="2:8">
      <c r="B128" s="1">
        <v>118</v>
      </c>
      <c r="C128" s="1" t="s">
        <v>31</v>
      </c>
      <c r="D128" s="1">
        <f t="shared" si="5"/>
        <v>31</v>
      </c>
      <c r="E128" s="4" t="s">
        <v>66</v>
      </c>
      <c r="H128" t="str">
        <f t="shared" si="2"/>
        <v>+PIN,N:VCC,DF:FFFFFFFF,L:T31,T:,M:118,-PIN</v>
      </c>
    </row>
    <row r="129" spans="2:8">
      <c r="B129" s="1">
        <v>119</v>
      </c>
      <c r="C129" s="1" t="s">
        <v>31</v>
      </c>
      <c r="D129" s="1">
        <f t="shared" si="5"/>
        <v>30</v>
      </c>
      <c r="E129" s="4" t="s">
        <v>134</v>
      </c>
      <c r="H129" t="str">
        <f t="shared" si="2"/>
        <v>+PIN,N:PD7,DF:FFFFFFFF,L:T30,T:,M:119,-PIN</v>
      </c>
    </row>
    <row r="130" spans="2:8">
      <c r="B130" s="1">
        <v>120</v>
      </c>
      <c r="C130" s="1" t="s">
        <v>31</v>
      </c>
      <c r="D130" s="1">
        <f t="shared" si="5"/>
        <v>29</v>
      </c>
      <c r="E130" s="4" t="s">
        <v>135</v>
      </c>
      <c r="H130" t="str">
        <f t="shared" si="2"/>
        <v>+PIN,N:PD6,DF:FFFFFFFF,L:T29,T:,M:120,-PIN</v>
      </c>
    </row>
    <row r="131" spans="2:8">
      <c r="B131" s="1">
        <v>121</v>
      </c>
      <c r="C131" s="1" t="s">
        <v>31</v>
      </c>
      <c r="D131" s="1">
        <f t="shared" si="5"/>
        <v>28</v>
      </c>
      <c r="E131" s="4" t="s">
        <v>136</v>
      </c>
      <c r="H131" t="str">
        <f t="shared" si="2"/>
        <v>+PIN,N:PD5,DF:FFFFFFFF,L:T28,T:,M:121,-PIN</v>
      </c>
    </row>
    <row r="132" spans="2:8">
      <c r="B132" s="1">
        <v>122</v>
      </c>
      <c r="C132" s="1" t="s">
        <v>31</v>
      </c>
      <c r="D132" s="1">
        <f t="shared" si="5"/>
        <v>27</v>
      </c>
      <c r="E132" s="4" t="s">
        <v>137</v>
      </c>
      <c r="H132" t="str">
        <f t="shared" si="2"/>
        <v>+PIN,N:PD4,DF:FFFFFFFF,L:T27,T:,M:122,-PIN</v>
      </c>
    </row>
    <row r="133" spans="2:8">
      <c r="B133" s="1">
        <v>123</v>
      </c>
      <c r="C133" s="1" t="s">
        <v>31</v>
      </c>
      <c r="D133" s="1">
        <f t="shared" si="5"/>
        <v>26</v>
      </c>
      <c r="E133" s="4" t="s">
        <v>138</v>
      </c>
      <c r="H133" t="str">
        <f t="shared" si="2"/>
        <v>+PIN,N:PD3,DF:FFFFFFFF,L:T26,T:,M:123,-PIN</v>
      </c>
    </row>
    <row r="134" spans="2:8">
      <c r="B134" s="1">
        <v>124</v>
      </c>
      <c r="C134" s="1" t="s">
        <v>31</v>
      </c>
      <c r="D134" s="1">
        <f t="shared" si="5"/>
        <v>25</v>
      </c>
      <c r="E134" s="4" t="s">
        <v>139</v>
      </c>
      <c r="H134" t="str">
        <f t="shared" si="2"/>
        <v>+PIN,N:PD2,DF:FFFFFFFF,L:T25,T:,M:124,-PIN</v>
      </c>
    </row>
    <row r="135" spans="2:8">
      <c r="B135" s="1">
        <v>125</v>
      </c>
      <c r="C135" s="1" t="s">
        <v>31</v>
      </c>
      <c r="D135" s="1">
        <f t="shared" si="5"/>
        <v>24</v>
      </c>
      <c r="E135" s="4" t="s">
        <v>140</v>
      </c>
      <c r="H135" t="str">
        <f t="shared" si="2"/>
        <v>+PIN,N:PD1,DF:FFFFFFFF,L:T24,T:,M:125,-PIN</v>
      </c>
    </row>
    <row r="136" spans="2:8">
      <c r="B136" s="1">
        <v>126</v>
      </c>
      <c r="C136" s="1" t="s">
        <v>31</v>
      </c>
      <c r="D136" s="1">
        <f t="shared" si="5"/>
        <v>23</v>
      </c>
      <c r="E136" s="4" t="s">
        <v>141</v>
      </c>
      <c r="H136" t="str">
        <f t="shared" si="2"/>
        <v>+PIN,N:PD0,DF:FFFFFFFF,L:T23,T:,M:126,-PIN</v>
      </c>
    </row>
    <row r="137" spans="2:8">
      <c r="B137" s="1">
        <v>127</v>
      </c>
      <c r="C137" s="1" t="s">
        <v>31</v>
      </c>
      <c r="D137" s="1">
        <f t="shared" si="5"/>
        <v>22</v>
      </c>
      <c r="E137" s="4" t="s">
        <v>142</v>
      </c>
      <c r="H137" t="str">
        <f t="shared" si="2"/>
        <v>+PIN,N:P93,DF:FFFFFFFF,L:T22,T:,M:127,-PIN</v>
      </c>
    </row>
    <row r="138" spans="2:8">
      <c r="B138" s="1">
        <v>128</v>
      </c>
      <c r="C138" s="1" t="s">
        <v>31</v>
      </c>
      <c r="D138" s="1">
        <f t="shared" si="5"/>
        <v>21</v>
      </c>
      <c r="E138" s="4" t="s">
        <v>143</v>
      </c>
      <c r="H138" t="str">
        <f t="shared" si="2"/>
        <v>+PIN,N:P92,DF:FFFFFFFF,L:T21,T:,M:128,-PIN</v>
      </c>
    </row>
    <row r="139" spans="2:8">
      <c r="B139" s="1">
        <v>129</v>
      </c>
      <c r="C139" s="1" t="s">
        <v>31</v>
      </c>
      <c r="D139" s="1">
        <f t="shared" si="5"/>
        <v>20</v>
      </c>
      <c r="E139" s="4" t="s">
        <v>144</v>
      </c>
      <c r="H139" t="str">
        <f t="shared" si="2"/>
        <v>+PIN,N:P91,DF:FFFFFFFF,L:T20,T:,M:129,-PIN</v>
      </c>
    </row>
    <row r="140" spans="2:8">
      <c r="B140" s="1">
        <v>130</v>
      </c>
      <c r="C140" s="1" t="s">
        <v>31</v>
      </c>
      <c r="D140" s="1">
        <f t="shared" si="5"/>
        <v>19</v>
      </c>
      <c r="E140" s="4" t="s">
        <v>3</v>
      </c>
      <c r="H140" t="str">
        <f t="shared" ref="H140:H154" si="6">"+PIN,N:"&amp;E140&amp;",DF:FFFFFFFF,L:"&amp;C140&amp;D140&amp;",T:,M:"&amp;B140&amp;",-PIN"</f>
        <v>+PIN,N:VSS,DF:FFFFFFFF,L:T19,T:,M:130,-PIN</v>
      </c>
    </row>
    <row r="141" spans="2:8">
      <c r="B141" s="1">
        <v>131</v>
      </c>
      <c r="C141" s="1" t="s">
        <v>31</v>
      </c>
      <c r="D141" s="1">
        <f t="shared" si="5"/>
        <v>18</v>
      </c>
      <c r="E141" s="4" t="s">
        <v>145</v>
      </c>
      <c r="H141" t="str">
        <f t="shared" si="6"/>
        <v>+PIN,N:P90,DF:FFFFFFFF,L:T18,T:,M:131,-PIN</v>
      </c>
    </row>
    <row r="142" spans="2:8">
      <c r="B142" s="1">
        <v>132</v>
      </c>
      <c r="C142" s="1" t="s">
        <v>31</v>
      </c>
      <c r="D142" s="1">
        <f t="shared" si="5"/>
        <v>17</v>
      </c>
      <c r="E142" s="4" t="s">
        <v>66</v>
      </c>
      <c r="H142" t="str">
        <f t="shared" si="6"/>
        <v>+PIN,N:VCC,DF:FFFFFFFF,L:T17,T:,M:132,-PIN</v>
      </c>
    </row>
    <row r="143" spans="2:8">
      <c r="B143" s="1">
        <v>133</v>
      </c>
      <c r="C143" s="1" t="s">
        <v>31</v>
      </c>
      <c r="D143" s="1">
        <f t="shared" si="5"/>
        <v>16</v>
      </c>
      <c r="E143" s="4" t="s">
        <v>8</v>
      </c>
      <c r="H143" t="str">
        <f t="shared" si="6"/>
        <v>+PIN,N:P47,DF:FFFFFFFF,L:T16,T:,M:133,-PIN</v>
      </c>
    </row>
    <row r="144" spans="2:8">
      <c r="B144" s="1">
        <v>134</v>
      </c>
      <c r="C144" s="1" t="s">
        <v>31</v>
      </c>
      <c r="D144" s="1">
        <f t="shared" si="5"/>
        <v>15</v>
      </c>
      <c r="E144" s="4" t="s">
        <v>7</v>
      </c>
      <c r="H144" t="str">
        <f t="shared" si="6"/>
        <v>+PIN,N:P46,DF:FFFFFFFF,L:T15,T:,M:134,-PIN</v>
      </c>
    </row>
    <row r="145" spans="2:8">
      <c r="B145" s="1">
        <v>135</v>
      </c>
      <c r="C145" s="1" t="s">
        <v>31</v>
      </c>
      <c r="D145" s="1">
        <f t="shared" si="5"/>
        <v>14</v>
      </c>
      <c r="E145" s="4" t="s">
        <v>146</v>
      </c>
      <c r="H145" t="str">
        <f t="shared" si="6"/>
        <v>+PIN,N:P45,DF:FFFFFFFF,L:T14,T:,M:135,-PIN</v>
      </c>
    </row>
    <row r="146" spans="2:8">
      <c r="B146" s="1">
        <v>136</v>
      </c>
      <c r="C146" s="1" t="s">
        <v>31</v>
      </c>
      <c r="D146" s="1">
        <f t="shared" si="5"/>
        <v>13</v>
      </c>
      <c r="E146" s="4" t="s">
        <v>147</v>
      </c>
      <c r="H146" t="str">
        <f t="shared" si="6"/>
        <v>+PIN,N:P44,DF:FFFFFFFF,L:T13,T:,M:136,-PIN</v>
      </c>
    </row>
    <row r="147" spans="2:8">
      <c r="B147" s="1">
        <v>137</v>
      </c>
      <c r="C147" s="1" t="s">
        <v>31</v>
      </c>
      <c r="D147" s="1">
        <f t="shared" si="5"/>
        <v>12</v>
      </c>
      <c r="E147" s="4" t="s">
        <v>148</v>
      </c>
      <c r="H147" t="str">
        <f t="shared" si="6"/>
        <v>+PIN,N:P43,DF:FFFFFFFF,L:T12,T:,M:137,-PIN</v>
      </c>
    </row>
    <row r="148" spans="2:8">
      <c r="B148" s="1">
        <v>138</v>
      </c>
      <c r="C148" s="1" t="s">
        <v>31</v>
      </c>
      <c r="D148" s="1">
        <f t="shared" si="5"/>
        <v>11</v>
      </c>
      <c r="E148" s="4" t="s">
        <v>149</v>
      </c>
      <c r="H148" t="str">
        <f t="shared" si="6"/>
        <v>+PIN,N:P42,DF:FFFFFFFF,L:T11,T:,M:138,-PIN</v>
      </c>
    </row>
    <row r="149" spans="2:8">
      <c r="B149" s="1">
        <v>139</v>
      </c>
      <c r="C149" s="1" t="s">
        <v>31</v>
      </c>
      <c r="D149" s="1">
        <f t="shared" si="5"/>
        <v>10</v>
      </c>
      <c r="E149" s="4" t="s">
        <v>150</v>
      </c>
      <c r="H149" t="str">
        <f t="shared" si="6"/>
        <v>+PIN,N:P41,DF:FFFFFFFF,L:T10,T:,M:139,-PIN</v>
      </c>
    </row>
    <row r="150" spans="2:8">
      <c r="B150" s="1">
        <v>140</v>
      </c>
      <c r="C150" s="1" t="s">
        <v>31</v>
      </c>
      <c r="D150" s="1">
        <f t="shared" si="5"/>
        <v>9</v>
      </c>
      <c r="E150" s="4" t="s">
        <v>152</v>
      </c>
      <c r="H150" t="str">
        <f t="shared" si="6"/>
        <v>+PIN,N:VREFL0,DF:FFFFFFFF,L:T9,T:,M:140,-PIN</v>
      </c>
    </row>
    <row r="151" spans="2:8">
      <c r="B151" s="1">
        <v>141</v>
      </c>
      <c r="C151" s="1" t="s">
        <v>31</v>
      </c>
      <c r="D151" s="1">
        <f t="shared" si="5"/>
        <v>8</v>
      </c>
      <c r="E151" s="4" t="s">
        <v>6</v>
      </c>
      <c r="H151" t="str">
        <f t="shared" si="6"/>
        <v>+PIN,N:P40,DF:FFFFFFFF,L:T8,T:,M:141,-PIN</v>
      </c>
    </row>
    <row r="152" spans="2:8">
      <c r="B152" s="1">
        <v>142</v>
      </c>
      <c r="C152" s="1" t="s">
        <v>31</v>
      </c>
      <c r="D152" s="1">
        <f t="shared" si="5"/>
        <v>7</v>
      </c>
      <c r="E152" s="4" t="s">
        <v>151</v>
      </c>
      <c r="H152" t="str">
        <f t="shared" si="6"/>
        <v>+PIN,N:VREFH0,DF:FFFFFFFF,L:T7,T:,M:142,-PIN</v>
      </c>
    </row>
    <row r="153" spans="2:8">
      <c r="B153" s="1">
        <v>143</v>
      </c>
      <c r="C153" s="1" t="s">
        <v>31</v>
      </c>
      <c r="D153" s="1">
        <f t="shared" si="5"/>
        <v>6</v>
      </c>
      <c r="E153" s="4" t="s">
        <v>153</v>
      </c>
      <c r="H153" t="str">
        <f t="shared" si="6"/>
        <v>+PIN,N:AVCC0,DF:FFFFFFFF,L:T6,T:,M:143,-PIN</v>
      </c>
    </row>
    <row r="154" spans="2:8">
      <c r="B154" s="1">
        <v>144</v>
      </c>
      <c r="C154" s="1" t="s">
        <v>31</v>
      </c>
      <c r="D154" s="1">
        <f t="shared" si="5"/>
        <v>5</v>
      </c>
      <c r="E154" s="4" t="s">
        <v>154</v>
      </c>
      <c r="H154" t="str">
        <f t="shared" si="6"/>
        <v>+PIN,N:P07,DF:FFFFFFFF,L:T5,T:,M:144,-PIN</v>
      </c>
    </row>
    <row r="155" spans="2:8">
      <c r="H155" t="s">
        <v>44</v>
      </c>
    </row>
    <row r="156" spans="2:8">
      <c r="H156" s="2" t="s">
        <v>45</v>
      </c>
    </row>
    <row r="157" spans="2:8">
      <c r="H157" t="str">
        <f>"L:0,X:0,Y:0,LIB:"&amp;C2&amp;",DIR:0,BLK:0,N:"&amp;C2&amp;",ND:1,NX:2,NY:20,NH:0,R:U2,RD:1,RX:2,RY:10,RH:0,NOTE:,PKG:,MFR:,MFRPN:,-COMPONENT"</f>
        <v>L:0,X:0,Y:0,LIB:RX72,DIR:0,BLK:0,N:RX72,ND:1,NX:2,NY:20,NH:0,R:U2,RD:1,RX:2,RY:10,RH:0,NOTE:,PKG:,MFR:,MFRPN:,-COMPONENT</v>
      </c>
    </row>
    <row r="158" spans="2:8">
      <c r="H158" s="2" t="s">
        <v>46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</dc:creator>
  <cp:lastModifiedBy>OkadaHitoshi</cp:lastModifiedBy>
  <dcterms:created xsi:type="dcterms:W3CDTF">2015-06-05T18:19:34Z</dcterms:created>
  <dcterms:modified xsi:type="dcterms:W3CDTF">2024-06-25T13:57:50Z</dcterms:modified>
</cp:coreProperties>
</file>